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50" activeTab="1"/>
  </bookViews>
  <sheets>
    <sheet name="Wyniki" sheetId="1" r:id="rId1"/>
    <sheet name="Prace domowe" sheetId="2" r:id="rId2"/>
  </sheets>
  <definedNames>
    <definedName name="_xlnm._FilterDatabase" localSheetId="0" hidden="1">Wyniki!$A$1:$Q$1</definedName>
  </definedNames>
  <calcPr calcId="145621"/>
</workbook>
</file>

<file path=xl/calcChain.xml><?xml version="1.0" encoding="utf-8"?>
<calcChain xmlns="http://schemas.openxmlformats.org/spreadsheetml/2006/main">
  <c r="K2" i="1" l="1"/>
  <c r="L2" i="1" s="1"/>
  <c r="K3" i="1"/>
  <c r="L3" i="1"/>
  <c r="K4" i="1"/>
  <c r="L4" i="1" s="1"/>
  <c r="K5" i="1"/>
  <c r="L5" i="1"/>
  <c r="K6" i="1"/>
  <c r="L6" i="1" s="1"/>
  <c r="K7" i="1"/>
  <c r="L7" i="1"/>
  <c r="K8" i="1"/>
  <c r="L8" i="1" s="1"/>
  <c r="K9" i="1"/>
  <c r="L9" i="1"/>
  <c r="K10" i="1"/>
  <c r="L10" i="1" s="1"/>
  <c r="K11" i="1"/>
  <c r="L11" i="1"/>
  <c r="K12" i="1"/>
  <c r="L12" i="1" s="1"/>
  <c r="K13" i="1"/>
  <c r="L13" i="1"/>
  <c r="K14" i="1"/>
  <c r="L14" i="1" s="1"/>
  <c r="K15" i="1"/>
  <c r="L15" i="1"/>
  <c r="K16" i="1"/>
  <c r="L16" i="1" s="1"/>
  <c r="K17" i="1"/>
  <c r="L17" i="1"/>
  <c r="K18" i="1"/>
  <c r="L18" i="1" s="1"/>
  <c r="K19" i="1"/>
  <c r="L19" i="1"/>
  <c r="K20" i="1"/>
  <c r="L20" i="1" s="1"/>
  <c r="K21" i="1"/>
  <c r="L21" i="1"/>
  <c r="K22" i="1"/>
  <c r="L22" i="1" s="1"/>
  <c r="K23" i="1"/>
  <c r="L23" i="1"/>
  <c r="K24" i="1"/>
  <c r="L24" i="1" s="1"/>
  <c r="K25" i="1"/>
  <c r="L25" i="1"/>
  <c r="K26" i="1"/>
  <c r="L26" i="1" s="1"/>
  <c r="K27" i="1"/>
  <c r="L27" i="1"/>
  <c r="K28" i="1"/>
  <c r="L28" i="1" s="1"/>
  <c r="K29" i="1"/>
  <c r="L29" i="1"/>
  <c r="K30" i="1"/>
  <c r="L30" i="1" s="1"/>
  <c r="K31" i="1"/>
  <c r="L31" i="1"/>
  <c r="K32" i="1"/>
  <c r="L32" i="1" s="1"/>
  <c r="K33" i="1"/>
  <c r="L33" i="1"/>
  <c r="K34" i="1"/>
  <c r="L34" i="1" s="1"/>
  <c r="K35" i="1"/>
  <c r="L35" i="1"/>
  <c r="K36" i="1"/>
  <c r="L36" i="1" s="1"/>
  <c r="K37" i="1"/>
  <c r="L37" i="1"/>
  <c r="K38" i="1"/>
  <c r="L38" i="1" s="1"/>
  <c r="K39" i="1"/>
  <c r="L39" i="1"/>
  <c r="K40" i="1"/>
  <c r="L40" i="1" s="1"/>
  <c r="K41" i="1"/>
  <c r="L41" i="1"/>
  <c r="K42" i="1"/>
  <c r="L42" i="1" s="1"/>
  <c r="K43" i="1"/>
  <c r="L43" i="1"/>
  <c r="K44" i="1"/>
  <c r="L44" i="1" s="1"/>
  <c r="K45" i="1"/>
  <c r="L45" i="1"/>
  <c r="K46" i="1"/>
  <c r="L46" i="1" s="1"/>
  <c r="K47" i="1"/>
  <c r="L47" i="1"/>
  <c r="K48" i="1"/>
  <c r="L48" i="1" s="1"/>
  <c r="K49" i="1"/>
  <c r="L49" i="1"/>
  <c r="K50" i="1"/>
  <c r="L50" i="1" s="1"/>
  <c r="K51" i="1"/>
  <c r="L51" i="1"/>
  <c r="K52" i="1"/>
  <c r="L52" i="1" s="1"/>
  <c r="K53" i="1"/>
  <c r="L53" i="1"/>
  <c r="K54" i="1"/>
  <c r="L54" i="1" s="1"/>
  <c r="K55" i="1"/>
  <c r="L55" i="1"/>
  <c r="K56" i="1"/>
  <c r="L56" i="1" s="1"/>
  <c r="K57" i="1"/>
  <c r="L57" i="1"/>
  <c r="K58" i="1"/>
  <c r="L58" i="1" s="1"/>
  <c r="K59" i="1"/>
  <c r="L59" i="1"/>
  <c r="K60" i="1"/>
  <c r="L60" i="1" s="1"/>
  <c r="K61" i="1"/>
  <c r="L61" i="1"/>
  <c r="K62" i="1"/>
  <c r="L62" i="1" s="1"/>
  <c r="K63" i="1"/>
  <c r="L63" i="1"/>
  <c r="K64" i="1"/>
  <c r="L64" i="1" s="1"/>
  <c r="K65" i="1"/>
  <c r="L65" i="1"/>
  <c r="K66" i="1"/>
  <c r="L66" i="1" s="1"/>
  <c r="K67" i="1"/>
  <c r="L67" i="1"/>
  <c r="K68" i="1"/>
  <c r="L68" i="1" s="1"/>
  <c r="K69" i="1"/>
  <c r="L69" i="1"/>
  <c r="K70" i="1"/>
  <c r="L70" i="1" s="1"/>
  <c r="K71" i="1"/>
  <c r="L71" i="1"/>
  <c r="K72" i="1"/>
  <c r="L72" i="1" s="1"/>
  <c r="K73" i="1"/>
  <c r="L73" i="1"/>
  <c r="K74" i="1"/>
  <c r="L74" i="1" s="1"/>
  <c r="K75" i="1"/>
  <c r="L75" i="1"/>
  <c r="K76" i="1"/>
  <c r="L76" i="1" s="1"/>
  <c r="H73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5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4" i="1"/>
  <c r="H75" i="1"/>
  <c r="H76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7" i="1"/>
  <c r="E38" i="1"/>
  <c r="E41" i="1"/>
  <c r="E39" i="1"/>
  <c r="E40" i="1"/>
  <c r="E42" i="1"/>
  <c r="E44" i="1"/>
  <c r="E46" i="1"/>
  <c r="E45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43" i="1"/>
  <c r="E36" i="1"/>
  <c r="E2" i="1"/>
  <c r="F29" i="1" l="1"/>
  <c r="I29" i="1"/>
  <c r="F22" i="1"/>
  <c r="I22" i="1"/>
  <c r="F73" i="1"/>
  <c r="I73" i="1"/>
  <c r="F41" i="1"/>
  <c r="I41" i="1"/>
  <c r="F3" i="1"/>
  <c r="I3" i="1"/>
  <c r="F55" i="1"/>
  <c r="I55" i="1"/>
  <c r="F17" i="1"/>
  <c r="I17" i="1"/>
  <c r="O36" i="1"/>
  <c r="F11" i="1"/>
  <c r="I58" i="1"/>
  <c r="F58" i="1"/>
  <c r="F28" i="2"/>
  <c r="G28" i="2"/>
  <c r="H28" i="2"/>
  <c r="I28" i="2"/>
  <c r="J28" i="2"/>
  <c r="K28" i="2"/>
  <c r="L28" i="2"/>
  <c r="M28" i="2"/>
  <c r="I38" i="1"/>
  <c r="I18" i="1"/>
  <c r="I76" i="1"/>
  <c r="I40" i="1"/>
  <c r="I11" i="1"/>
  <c r="I21" i="1"/>
  <c r="I37" i="1"/>
  <c r="I60" i="1"/>
  <c r="I5" i="1"/>
  <c r="I68" i="1"/>
  <c r="I47" i="1"/>
  <c r="I6" i="1"/>
  <c r="I48" i="1"/>
  <c r="I7" i="1"/>
  <c r="I54" i="1"/>
  <c r="I50" i="1"/>
  <c r="I62" i="1"/>
  <c r="I66" i="1"/>
  <c r="I30" i="1"/>
  <c r="I2" i="1"/>
  <c r="I14" i="1"/>
  <c r="I24" i="1"/>
  <c r="I52" i="1"/>
  <c r="I8" i="1"/>
  <c r="I49" i="1"/>
  <c r="I32" i="1"/>
  <c r="I31" i="1"/>
  <c r="I46" i="1"/>
  <c r="I28" i="1"/>
  <c r="I20" i="1"/>
  <c r="I67" i="1"/>
  <c r="I39" i="1"/>
  <c r="I27" i="1"/>
  <c r="I33" i="1"/>
  <c r="I9" i="1"/>
  <c r="I25" i="1"/>
  <c r="I65" i="1"/>
  <c r="I44" i="1"/>
  <c r="I23" i="1"/>
  <c r="I13" i="1"/>
  <c r="I69" i="1"/>
  <c r="I10" i="1"/>
  <c r="I53" i="1"/>
  <c r="I64" i="1"/>
  <c r="I4" i="1"/>
  <c r="I15" i="1"/>
  <c r="I16" i="1"/>
  <c r="I19" i="1"/>
  <c r="I26" i="1"/>
  <c r="I34" i="1"/>
  <c r="I35" i="1"/>
  <c r="I42" i="1"/>
  <c r="I45" i="1"/>
  <c r="I51" i="1"/>
  <c r="I56" i="1"/>
  <c r="I57" i="1"/>
  <c r="I59" i="1"/>
  <c r="I61" i="1"/>
  <c r="I63" i="1"/>
  <c r="I70" i="1"/>
  <c r="I71" i="1"/>
  <c r="I72" i="1"/>
  <c r="I74" i="1"/>
  <c r="I75" i="1"/>
  <c r="I43" i="1"/>
  <c r="I36" i="1"/>
  <c r="E28" i="2"/>
  <c r="D28" i="2"/>
  <c r="I12" i="1"/>
  <c r="F16" i="1"/>
  <c r="F56" i="1"/>
  <c r="F70" i="1"/>
  <c r="F59" i="1"/>
  <c r="F28" i="1"/>
  <c r="F75" i="1"/>
  <c r="F63" i="1"/>
  <c r="F15" i="1"/>
  <c r="F57" i="1"/>
  <c r="F74" i="1"/>
  <c r="F72" i="1"/>
  <c r="F36" i="1"/>
  <c r="N29" i="1" l="1"/>
  <c r="N36" i="1"/>
  <c r="N55" i="1"/>
  <c r="N41" i="1"/>
  <c r="N22" i="1"/>
  <c r="N73" i="1"/>
  <c r="N3" i="1"/>
  <c r="N17" i="1"/>
  <c r="N63" i="1"/>
  <c r="N75" i="1"/>
  <c r="N57" i="1"/>
  <c r="N58" i="1"/>
  <c r="N70" i="1"/>
  <c r="N28" i="1"/>
  <c r="N74" i="1"/>
  <c r="N56" i="1"/>
  <c r="N16" i="1"/>
  <c r="N11" i="1"/>
  <c r="I30" i="2"/>
  <c r="I32" i="2" s="1"/>
  <c r="I36" i="2" s="1"/>
  <c r="K30" i="2"/>
  <c r="K32" i="2" s="1"/>
  <c r="G30" i="2"/>
  <c r="G32" i="2" s="1"/>
  <c r="G36" i="2" s="1"/>
  <c r="M30" i="2"/>
  <c r="M32" i="2" s="1"/>
  <c r="M36" i="2" s="1"/>
  <c r="L30" i="2"/>
  <c r="L32" i="2" s="1"/>
  <c r="H30" i="2"/>
  <c r="H32" i="2" s="1"/>
  <c r="H36" i="2" s="1"/>
  <c r="J30" i="2"/>
  <c r="J32" i="2" s="1"/>
  <c r="F30" i="2"/>
  <c r="F32" i="2" s="1"/>
  <c r="F36" i="2" s="1"/>
  <c r="O43" i="1" s="1"/>
  <c r="E30" i="2"/>
  <c r="E32" i="2" s="1"/>
  <c r="E36" i="2" s="1"/>
  <c r="N72" i="1"/>
  <c r="N59" i="1"/>
  <c r="N15" i="1"/>
  <c r="F52" i="1"/>
  <c r="N52" i="1" s="1"/>
  <c r="F50" i="1"/>
  <c r="N50" i="1" s="1"/>
  <c r="F23" i="1"/>
  <c r="N23" i="1" s="1"/>
  <c r="F62" i="1"/>
  <c r="N62" i="1" s="1"/>
  <c r="F33" i="1"/>
  <c r="N33" i="1" s="1"/>
  <c r="F8" i="1"/>
  <c r="N8" i="1" s="1"/>
  <c r="F68" i="1"/>
  <c r="N68" i="1" s="1"/>
  <c r="F37" i="1"/>
  <c r="N37" i="1" s="1"/>
  <c r="F9" i="1"/>
  <c r="N9" i="1" s="1"/>
  <c r="F48" i="1"/>
  <c r="N48" i="1" s="1"/>
  <c r="F18" i="1"/>
  <c r="N18" i="1" s="1"/>
  <c r="F20" i="1"/>
  <c r="N20" i="1" s="1"/>
  <c r="F53" i="1"/>
  <c r="N53" i="1" s="1"/>
  <c r="F46" i="1"/>
  <c r="N46" i="1" s="1"/>
  <c r="F10" i="1"/>
  <c r="N10" i="1" s="1"/>
  <c r="F7" i="1"/>
  <c r="N7" i="1" s="1"/>
  <c r="F30" i="1"/>
  <c r="N30" i="1" s="1"/>
  <c r="F49" i="1"/>
  <c r="N49" i="1" s="1"/>
  <c r="F13" i="1"/>
  <c r="N13" i="1" s="1"/>
  <c r="F44" i="1"/>
  <c r="N44" i="1" s="1"/>
  <c r="F66" i="1"/>
  <c r="N66" i="1" s="1"/>
  <c r="F27" i="1"/>
  <c r="N27" i="1" s="1"/>
  <c r="F2" i="1"/>
  <c r="N2" i="1" s="1"/>
  <c r="F14" i="1"/>
  <c r="N14" i="1" s="1"/>
  <c r="F25" i="1"/>
  <c r="N25" i="1" s="1"/>
  <c r="F5" i="1"/>
  <c r="N5" i="1" s="1"/>
  <c r="F47" i="1"/>
  <c r="N47" i="1" s="1"/>
  <c r="F12" i="1"/>
  <c r="N12" i="1" s="1"/>
  <c r="F67" i="1"/>
  <c r="N67" i="1" s="1"/>
  <c r="F31" i="1"/>
  <c r="N31" i="1" s="1"/>
  <c r="F64" i="1"/>
  <c r="N64" i="1" s="1"/>
  <c r="F65" i="1"/>
  <c r="N65" i="1" s="1"/>
  <c r="F21" i="1"/>
  <c r="N21" i="1" s="1"/>
  <c r="F38" i="1"/>
  <c r="N38" i="1" s="1"/>
  <c r="F24" i="1"/>
  <c r="N24" i="1" s="1"/>
  <c r="F60" i="1"/>
  <c r="N60" i="1" s="1"/>
  <c r="F6" i="1"/>
  <c r="N6" i="1" s="1"/>
  <c r="F39" i="1"/>
  <c r="N39" i="1" s="1"/>
  <c r="F76" i="1"/>
  <c r="N76" i="1" s="1"/>
  <c r="F69" i="1"/>
  <c r="N69" i="1" s="1"/>
  <c r="F32" i="1"/>
  <c r="N32" i="1" s="1"/>
  <c r="F40" i="1"/>
  <c r="N40" i="1" s="1"/>
  <c r="F45" i="1"/>
  <c r="N45" i="1" s="1"/>
  <c r="F4" i="1"/>
  <c r="N4" i="1" s="1"/>
  <c r="F43" i="1"/>
  <c r="N43" i="1" s="1"/>
  <c r="F34" i="1"/>
  <c r="N34" i="1" s="1"/>
  <c r="F19" i="1"/>
  <c r="N19" i="1" s="1"/>
  <c r="F35" i="1"/>
  <c r="N35" i="1" s="1"/>
  <c r="F26" i="1"/>
  <c r="N26" i="1" s="1"/>
  <c r="F61" i="1"/>
  <c r="N61" i="1" s="1"/>
  <c r="F71" i="1"/>
  <c r="N71" i="1" s="1"/>
  <c r="F42" i="1"/>
  <c r="N42" i="1" s="1"/>
  <c r="F51" i="1"/>
  <c r="N51" i="1" s="1"/>
  <c r="F54" i="1"/>
  <c r="N54" i="1" s="1"/>
  <c r="O47" i="1" l="1"/>
  <c r="Q47" i="1" s="1"/>
  <c r="O18" i="1"/>
  <c r="Q18" i="1" s="1"/>
  <c r="O2" i="1"/>
  <c r="Q2" i="1" s="1"/>
  <c r="O16" i="1"/>
  <c r="O56" i="1"/>
  <c r="Q56" i="1" s="1"/>
  <c r="O28" i="1"/>
  <c r="Q28" i="1" s="1"/>
  <c r="O75" i="1"/>
  <c r="Q75" i="1" s="1"/>
  <c r="O44" i="1"/>
  <c r="O76" i="1"/>
  <c r="Q76" i="1" s="1"/>
  <c r="O23" i="1"/>
  <c r="O17" i="1"/>
  <c r="Q17" i="1" s="1"/>
  <c r="O6" i="1"/>
  <c r="Q6" i="1" s="1"/>
  <c r="O14" i="1"/>
  <c r="Q14" i="1" s="1"/>
  <c r="O19" i="1"/>
  <c r="O57" i="1"/>
  <c r="Q57" i="1" s="1"/>
  <c r="O20" i="1"/>
  <c r="Q20" i="1" s="1"/>
  <c r="O31" i="1"/>
  <c r="Q31" i="1" s="1"/>
  <c r="O72" i="1"/>
  <c r="Q72" i="1" s="1"/>
  <c r="O29" i="1"/>
  <c r="Q29" i="1" s="1"/>
  <c r="O25" i="1"/>
  <c r="O12" i="1"/>
  <c r="Q12" i="1" s="1"/>
  <c r="O5" i="1"/>
  <c r="Q5" i="1" s="1"/>
  <c r="O66" i="1"/>
  <c r="Q66" i="1" s="1"/>
  <c r="O4" i="1"/>
  <c r="O45" i="1"/>
  <c r="Q45" i="1" s="1"/>
  <c r="O55" i="1"/>
  <c r="Q55" i="1" s="1"/>
  <c r="O67" i="1"/>
  <c r="Q67" i="1" s="1"/>
  <c r="O40" i="1"/>
  <c r="Q40" i="1" s="1"/>
  <c r="O13" i="1"/>
  <c r="O48" i="1"/>
  <c r="Q48" i="1" s="1"/>
  <c r="O24" i="1"/>
  <c r="Q24" i="1" s="1"/>
  <c r="O26" i="1"/>
  <c r="Q26" i="1" s="1"/>
  <c r="O59" i="1"/>
  <c r="Q59" i="1" s="1"/>
  <c r="O30" i="1"/>
  <c r="Q30" i="1" s="1"/>
  <c r="O15" i="1"/>
  <c r="Q15" i="1" s="1"/>
  <c r="O51" i="1"/>
  <c r="Q51" i="1" s="1"/>
  <c r="O46" i="1"/>
  <c r="Q46" i="1" s="1"/>
  <c r="O74" i="1"/>
  <c r="Q74" i="1" s="1"/>
  <c r="O65" i="1"/>
  <c r="O38" i="1"/>
  <c r="Q38" i="1" s="1"/>
  <c r="O68" i="1"/>
  <c r="Q68" i="1" s="1"/>
  <c r="O9" i="1"/>
  <c r="Q9" i="1" s="1"/>
  <c r="O60" i="1"/>
  <c r="Q60" i="1" s="1"/>
  <c r="O64" i="1"/>
  <c r="O22" i="1"/>
  <c r="Q22" i="1" s="1"/>
  <c r="O62" i="1"/>
  <c r="Q62" i="1" s="1"/>
  <c r="O58" i="1"/>
  <c r="Q58" i="1" s="1"/>
  <c r="O32" i="1"/>
  <c r="Q32" i="1" s="1"/>
  <c r="O71" i="1"/>
  <c r="Q71" i="1" s="1"/>
  <c r="J36" i="2"/>
  <c r="L36" i="2"/>
  <c r="K36" i="2"/>
  <c r="O54" i="1" l="1"/>
  <c r="Q54" i="1" s="1"/>
  <c r="O8" i="1"/>
  <c r="Q8" i="1" s="1"/>
  <c r="O35" i="1"/>
  <c r="Q35" i="1" s="1"/>
  <c r="O63" i="1"/>
  <c r="Q63" i="1" s="1"/>
  <c r="O41" i="1"/>
  <c r="Q41" i="1" s="1"/>
  <c r="O27" i="1"/>
  <c r="Q27" i="1" s="1"/>
  <c r="O21" i="1"/>
  <c r="Q21" i="1" s="1"/>
  <c r="O10" i="1"/>
  <c r="Q10" i="1" s="1"/>
  <c r="O52" i="1"/>
  <c r="Q52" i="1" s="1"/>
  <c r="O34" i="1"/>
  <c r="Q34" i="1" s="1"/>
  <c r="O61" i="1"/>
  <c r="Q61" i="1" s="1"/>
  <c r="O39" i="1"/>
  <c r="Q39" i="1" s="1"/>
  <c r="O11" i="1"/>
  <c r="Q11" i="1" s="1"/>
  <c r="O69" i="1"/>
  <c r="Q69" i="1" s="1"/>
  <c r="O3" i="1"/>
  <c r="Q3" i="1" s="1"/>
  <c r="O7" i="1"/>
  <c r="Q7" i="1" s="1"/>
  <c r="Q19" i="1"/>
  <c r="O37" i="1"/>
  <c r="Q37" i="1" s="1"/>
  <c r="O53" i="1"/>
  <c r="Q53" i="1" s="1"/>
  <c r="O50" i="1"/>
  <c r="Q50" i="1" s="1"/>
  <c r="O73" i="1"/>
  <c r="Q73" i="1" s="1"/>
  <c r="O49" i="1"/>
  <c r="Q49" i="1" s="1"/>
  <c r="O42" i="1"/>
  <c r="Q42" i="1" s="1"/>
  <c r="O70" i="1"/>
  <c r="Q70" i="1" s="1"/>
  <c r="O33" i="1"/>
  <c r="Q33" i="1" s="1"/>
  <c r="Q44" i="1"/>
  <c r="Q25" i="1"/>
  <c r="Q65" i="1"/>
  <c r="Q36" i="1"/>
  <c r="Q43" i="1"/>
  <c r="Q16" i="1"/>
  <c r="Q4" i="1"/>
  <c r="Q64" i="1"/>
  <c r="Q13" i="1"/>
  <c r="Q23" i="1"/>
</calcChain>
</file>

<file path=xl/comments1.xml><?xml version="1.0" encoding="utf-8"?>
<comments xmlns="http://schemas.openxmlformats.org/spreadsheetml/2006/main">
  <authors>
    <author>Adam Rajewski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Ale w kotle to też się to da spalić. I wtedy jakosć nie ma znaczenia.
Brakuje informacji nt. różnych silników, a to duża różnica.</t>
        </r>
      </text>
    </comment>
    <comment ref="K6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ACR  to nie PWR
</t>
        </r>
      </text>
    </comment>
    <comment ref="F7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Istotne nieścisłości opisane szczegółowo w raporcie.</t>
        </r>
      </text>
    </comment>
    <comment ref="K7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Drobne błędy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Nie ma wprost</t>
        </r>
      </text>
    </comment>
    <comment ref="H9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Brak informacji o prędkościach charakterystycznych wiatru (z wyjątkiem maksymalnej mocy)</t>
        </r>
      </text>
    </comment>
    <comment ref="J9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Trwałość?
Utrata mocy?</t>
        </r>
      </text>
    </comment>
    <comment ref="K9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Nie ma w ogóle. A powinny być, np. sprawność, długość cyklu (jest tylko w wymaganiach, ale nie co jest dostępne na rynku), wielkość strefy ograniczonego użytkowania, może masa/gabaryty komponentów</t>
        </r>
      </text>
    </comment>
    <comment ref="E11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Dobrze opisany wybrany obszar, ale zabrakło listy w której byłoby napisane wprost: potrzeba tyle terenu, głębokość od-do i co tam jeszcze wymagane (może sieć niedaleko?)</t>
        </r>
      </text>
    </comment>
    <comment ref="H11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Brak informacji o wymaganej powierzchni.
Brak informacji o wymaganej infrastrukturze.</t>
        </r>
      </text>
    </comment>
    <comment ref="K11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A nowe?</t>
        </r>
      </text>
    </comment>
    <comment ref="L11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coś poza gazem jednak jest potrzebne.
Np. teren.</t>
        </r>
      </text>
    </comment>
    <comment ref="E13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Fluor technologię?
Oni są jednak firmą budowlaną, postawią całą farmę, ale nie produkują urządzeń.
Czy FW aby nie potrzebuje jeszcze jakichś ważnych urządzeń elektrycznych?</t>
        </r>
      </text>
    </comment>
    <comment ref="G13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Brakuje trochę dostawców modułów kogeneracyjnych</t>
        </r>
      </text>
    </comment>
    <comment ref="H13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Turbiny są.
Czy nic więcej nie trzeba dla FW?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Wykonawca a projektant?
Energoprojekty nie podpiszą umowy na dostawę pod klucz samodzielnie.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Niekoniecznie prawidłowa ocena tego kto może dostarcyzć kompletny blok.</t>
        </r>
      </text>
    </comment>
    <comment ref="G16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Sprawdź inwestyc</t>
        </r>
      </text>
    </comment>
    <comment ref="I16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Koszty remontów?
Koszty oleju?</t>
        </r>
      </text>
    </comment>
    <comment ref="F17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czerwone??
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Trochę niefortunny dobór projektów. Realia lat 80. zupełnie nie przystają w tej dziedzinie do obecnych, a już szczególnie warunki ZSRR...</t>
        </r>
      </text>
    </comment>
    <comment ref="L17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czy jest dla TG</t>
        </r>
      </text>
    </comment>
    <comment ref="E18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Świetnieie opisane jak uzyskać. Nie ma jasnego stwierdzenia na które świadectwa instalacja zasługuje.</t>
        </r>
      </text>
    </comment>
    <comment ref="F18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Czerwone</t>
        </r>
      </text>
    </comment>
    <comment ref="G18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Błąd w interpretacji czerwonych/źółtych</t>
        </r>
      </text>
    </comment>
    <comment ref="L18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Było w prezentacji, w raporcie nie ma.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Trochę niejasno napisane które z kryteriów miałyby być faktycznie oceniane</t>
        </r>
      </text>
    </comment>
    <comment ref="F21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Wsk. Skojarzenia vs. sprwność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Nie wyodrębnione w czytelny sposób.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Tyle razy mówiłem, że ma być bez wag, że -0,5 pkt za brak uwagi.</t>
        </r>
      </text>
    </comment>
    <comment ref="I23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Nie podane.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38"/>
          </rPr>
          <t>Adam Rajewski:</t>
        </r>
        <r>
          <rPr>
            <sz val="9"/>
            <color indexed="81"/>
            <rFont val="Tahoma"/>
            <family val="2"/>
            <charset val="238"/>
          </rPr>
          <t xml:space="preserve">
Trochę sporo rzeczy niekoniecznych, zwartego tekstu itd..</t>
        </r>
      </text>
    </comment>
    <comment ref="I34" authorId="0">
      <text>
        <r>
          <rPr>
            <b/>
            <sz val="9"/>
            <color indexed="81"/>
            <rFont val="Tahoma"/>
            <charset val="1"/>
          </rPr>
          <t>Adam Rajewski:</t>
        </r>
        <r>
          <rPr>
            <sz val="9"/>
            <color indexed="81"/>
            <rFont val="Tahoma"/>
            <charset val="1"/>
          </rPr>
          <t xml:space="preserve">
Ostatni raport cząstkowy</t>
        </r>
      </text>
    </comment>
  </commentList>
</comments>
</file>

<file path=xl/sharedStrings.xml><?xml version="1.0" encoding="utf-8"?>
<sst xmlns="http://schemas.openxmlformats.org/spreadsheetml/2006/main" count="251" uniqueCount="202">
  <si>
    <t>Imię</t>
  </si>
  <si>
    <t>Nazwisko</t>
  </si>
  <si>
    <t>Ocena</t>
  </si>
  <si>
    <t>Grupa</t>
  </si>
  <si>
    <t>%</t>
  </si>
  <si>
    <t>Aleksandra</t>
  </si>
  <si>
    <t>Anna</t>
  </si>
  <si>
    <t>Jakub</t>
  </si>
  <si>
    <t>Marcin</t>
  </si>
  <si>
    <t>Tomasz</t>
  </si>
  <si>
    <t>Maciej</t>
  </si>
  <si>
    <t>Paweł</t>
  </si>
  <si>
    <t>Michał</t>
  </si>
  <si>
    <t>Grzegorz</t>
  </si>
  <si>
    <t>Marek</t>
  </si>
  <si>
    <t>Jan</t>
  </si>
  <si>
    <t>Hubert</t>
  </si>
  <si>
    <t>Mateusz</t>
  </si>
  <si>
    <t>Patryk</t>
  </si>
  <si>
    <t>Adam</t>
  </si>
  <si>
    <t>Piotr</t>
  </si>
  <si>
    <t>Rafał</t>
  </si>
  <si>
    <t>Gąska</t>
  </si>
  <si>
    <t>Krzysztof</t>
  </si>
  <si>
    <t>Łukasz</t>
  </si>
  <si>
    <t>Karol</t>
  </si>
  <si>
    <t>Egz 2</t>
  </si>
  <si>
    <t>EGZ</t>
  </si>
  <si>
    <t>PR DOM</t>
  </si>
  <si>
    <t>O.KOŃCOWA</t>
  </si>
  <si>
    <t>Punktacja</t>
  </si>
  <si>
    <t>Indeks</t>
  </si>
  <si>
    <t>Element</t>
  </si>
  <si>
    <t>Kryterium oceny</t>
  </si>
  <si>
    <t>Maksimum</t>
  </si>
  <si>
    <t>1a</t>
  </si>
  <si>
    <t>Lista rozwiązań</t>
  </si>
  <si>
    <t>Kompletność listy</t>
  </si>
  <si>
    <t>1b</t>
  </si>
  <si>
    <t>Opis rozwiązań</t>
  </si>
  <si>
    <t>Poprawność opisów</t>
  </si>
  <si>
    <t>1c</t>
  </si>
  <si>
    <t>Dobór rozwiązania</t>
  </si>
  <si>
    <t>Poprawność rekomendacji</t>
  </si>
  <si>
    <t>2a</t>
  </si>
  <si>
    <t>Parametry kluczowe</t>
  </si>
  <si>
    <t>2b</t>
  </si>
  <si>
    <t>Poprawność wartości</t>
  </si>
  <si>
    <t>3a</t>
  </si>
  <si>
    <t>Wymagania lokalizacji</t>
  </si>
  <si>
    <t>3b</t>
  </si>
  <si>
    <t>Poprawność danych</t>
  </si>
  <si>
    <t>Lista dostawców</t>
  </si>
  <si>
    <t>Poprawność i kompletność listy</t>
  </si>
  <si>
    <t>Lista wykonawców</t>
  </si>
  <si>
    <t>Projekty referencyjne</t>
  </si>
  <si>
    <t>7</t>
  </si>
  <si>
    <t>Koszty</t>
  </si>
  <si>
    <t>Poprawność danych, sposób oceny</t>
  </si>
  <si>
    <t>8</t>
  </si>
  <si>
    <t>Czas realizacji</t>
  </si>
  <si>
    <t>Poprawnosć danych, sposób oceny</t>
  </si>
  <si>
    <t>9</t>
  </si>
  <si>
    <t>Świadectwa</t>
  </si>
  <si>
    <t>Poprawność wnioskowania</t>
  </si>
  <si>
    <t>10</t>
  </si>
  <si>
    <t>Wsparcie inwestycji</t>
  </si>
  <si>
    <t>Poprawność informacji</t>
  </si>
  <si>
    <t>11a</t>
  </si>
  <si>
    <t>Kryteria przetargowe</t>
  </si>
  <si>
    <t>Kryteria kwalifikacji</t>
  </si>
  <si>
    <t>11b</t>
  </si>
  <si>
    <t>Kryteria oceny</t>
  </si>
  <si>
    <t>F1</t>
  </si>
  <si>
    <t>Forma raportu</t>
  </si>
  <si>
    <t>Czytelność raportu</t>
  </si>
  <si>
    <t>F2</t>
  </si>
  <si>
    <t>Źródła informacji</t>
  </si>
  <si>
    <t>F3</t>
  </si>
  <si>
    <t>Zwięzłość i spójność</t>
  </si>
  <si>
    <t>F4</t>
  </si>
  <si>
    <t>Prezentacja</t>
  </si>
  <si>
    <t>Dodatek za prezentację</t>
  </si>
  <si>
    <t>n.d.</t>
  </si>
  <si>
    <t>SUMA</t>
  </si>
  <si>
    <t>Wynik</t>
  </si>
  <si>
    <t>Ocena wstępna</t>
  </si>
  <si>
    <t>Kary umowne</t>
  </si>
  <si>
    <t>Ocena ostateczna</t>
  </si>
  <si>
    <t>EJ</t>
  </si>
  <si>
    <t>Dobór + poprawność informacji</t>
  </si>
  <si>
    <t>Wybór parametrów kluczowych</t>
  </si>
  <si>
    <t>Dondelewski</t>
  </si>
  <si>
    <t>Kutera</t>
  </si>
  <si>
    <t>Grębowiec</t>
  </si>
  <si>
    <t>Zygmunt</t>
  </si>
  <si>
    <t>Libik</t>
  </si>
  <si>
    <t>Dobrzyński</t>
  </si>
  <si>
    <t>Gryta</t>
  </si>
  <si>
    <t>Kucharski</t>
  </si>
  <si>
    <t>Ratajczak</t>
  </si>
  <si>
    <t>Brzozowski</t>
  </si>
  <si>
    <t>Tyman</t>
  </si>
  <si>
    <t>Nowicka</t>
  </si>
  <si>
    <t>Cegielski</t>
  </si>
  <si>
    <t>Nyszko</t>
  </si>
  <si>
    <t>Chromejko</t>
  </si>
  <si>
    <t>Pęksyk</t>
  </si>
  <si>
    <t>Osieleniec</t>
  </si>
  <si>
    <t>Rusinowski</t>
  </si>
  <si>
    <t>Tomczak</t>
  </si>
  <si>
    <t>Kołakowski</t>
  </si>
  <si>
    <t>Bąk</t>
  </si>
  <si>
    <t>Gawdzik</t>
  </si>
  <si>
    <t>Jaros</t>
  </si>
  <si>
    <t>Pawlicki</t>
  </si>
  <si>
    <t>Czajkowski</t>
  </si>
  <si>
    <t>Olszewski</t>
  </si>
  <si>
    <t>Kornacki</t>
  </si>
  <si>
    <t>Kopałka</t>
  </si>
  <si>
    <t>Nowakowski</t>
  </si>
  <si>
    <t>Kazubek</t>
  </si>
  <si>
    <t>Grunwald</t>
  </si>
  <si>
    <t>Toporowicz</t>
  </si>
  <si>
    <t>Leśniewski</t>
  </si>
  <si>
    <t>Kaszewiak</t>
  </si>
  <si>
    <t>Korulczyk</t>
  </si>
  <si>
    <t>Czuba</t>
  </si>
  <si>
    <t>Jasnorzewski</t>
  </si>
  <si>
    <t>Talarowska</t>
  </si>
  <si>
    <t>Nestsiarenka</t>
  </si>
  <si>
    <t>Jaksch</t>
  </si>
  <si>
    <t>Dybcio</t>
  </si>
  <si>
    <t>Walewski</t>
  </si>
  <si>
    <t>Dąbrowski</t>
  </si>
  <si>
    <t>Pawluczuk</t>
  </si>
  <si>
    <t>Spadło</t>
  </si>
  <si>
    <t>Pyta</t>
  </si>
  <si>
    <t>Borowski</t>
  </si>
  <si>
    <t>Góral</t>
  </si>
  <si>
    <t>Grodzki</t>
  </si>
  <si>
    <t>Jusińska</t>
  </si>
  <si>
    <t>Koszarny</t>
  </si>
  <si>
    <t>Kowalski</t>
  </si>
  <si>
    <t>Mazgajczyk</t>
  </si>
  <si>
    <t>Pałasz</t>
  </si>
  <si>
    <t>Podgajny</t>
  </si>
  <si>
    <t>Radziwon</t>
  </si>
  <si>
    <t>Różański</t>
  </si>
  <si>
    <t>Siara</t>
  </si>
  <si>
    <t>Wierzchowski</t>
  </si>
  <si>
    <t>Winiczuk</t>
  </si>
  <si>
    <t>Wiśniewski</t>
  </si>
  <si>
    <t>Zajączkowski</t>
  </si>
  <si>
    <t>Zdrojewski</t>
  </si>
  <si>
    <t>Oskar</t>
  </si>
  <si>
    <t>Magdalena</t>
  </si>
  <si>
    <t>Damian</t>
  </si>
  <si>
    <t>Daniel</t>
  </si>
  <si>
    <t>Magda</t>
  </si>
  <si>
    <t>Bartłomiej</t>
  </si>
  <si>
    <t>Emil</t>
  </si>
  <si>
    <t>Jolanta</t>
  </si>
  <si>
    <t>Martyna</t>
  </si>
  <si>
    <t>Dominik</t>
  </si>
  <si>
    <t>Anita</t>
  </si>
  <si>
    <t>Andrzej</t>
  </si>
  <si>
    <t>Emilia</t>
  </si>
  <si>
    <t>Iryna</t>
  </si>
  <si>
    <t>Olga</t>
  </si>
  <si>
    <t>Stanisław</t>
  </si>
  <si>
    <t>Mikołaj</t>
  </si>
  <si>
    <t>Jeremiasz</t>
  </si>
  <si>
    <t>Dominika</t>
  </si>
  <si>
    <t>Kamil</t>
  </si>
  <si>
    <t>Michal</t>
  </si>
  <si>
    <t>EW-80</t>
  </si>
  <si>
    <t>MFW100</t>
  </si>
  <si>
    <t>FW30</t>
  </si>
  <si>
    <t>EG-150S</t>
  </si>
  <si>
    <t>Górski</t>
  </si>
  <si>
    <t>BG 1,5-2</t>
  </si>
  <si>
    <t>ECG 100</t>
  </si>
  <si>
    <t>Piwowarski</t>
  </si>
  <si>
    <t>Boczoń</t>
  </si>
  <si>
    <t>Pomarański</t>
  </si>
  <si>
    <t>Wojciech</t>
  </si>
  <si>
    <t>Łach</t>
  </si>
  <si>
    <t>Iwasieczko</t>
  </si>
  <si>
    <t>Kłos</t>
  </si>
  <si>
    <t>Czas</t>
  </si>
  <si>
    <t>Gaz Stow</t>
  </si>
  <si>
    <t>Czas !</t>
  </si>
  <si>
    <t>ES-10</t>
  </si>
  <si>
    <t>Czas !!</t>
  </si>
  <si>
    <t>Czas !!!!</t>
  </si>
  <si>
    <t>Plus humor :)</t>
  </si>
  <si>
    <t>?</t>
  </si>
  <si>
    <t>Dorota</t>
  </si>
  <si>
    <t>Mikiciuk</t>
  </si>
  <si>
    <t>KOL1</t>
  </si>
  <si>
    <t>KOL2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</si>
</sst>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9" fontId="1" fillId="0" borderId="0" xfId="1" applyFont="1"/>
    <xf numFmtId="9" fontId="0" fillId="0" borderId="0" xfId="1" applyFont="1"/>
    <xf numFmtId="49" fontId="3" fillId="0" borderId="0" xfId="0" applyNumberFormat="1" applyFont="1"/>
    <xf numFmtId="0" fontId="3" fillId="0" borderId="0" xfId="0" applyFont="1"/>
    <xf numFmtId="49" fontId="0" fillId="0" borderId="0" xfId="0" applyNumberFormat="1"/>
    <xf numFmtId="0" fontId="0" fillId="0" borderId="0" xfId="0" applyFont="1"/>
    <xf numFmtId="49" fontId="0" fillId="0" borderId="0" xfId="0" applyNumberFormat="1" applyFont="1"/>
    <xf numFmtId="0" fontId="0" fillId="0" borderId="0" xfId="0" applyFill="1" applyBorder="1"/>
    <xf numFmtId="0" fontId="0" fillId="0" borderId="0" xfId="0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opLeftCell="A4" workbookViewId="0">
      <selection activeCell="M37" sqref="M37"/>
    </sheetView>
  </sheetViews>
  <sheetFormatPr defaultRowHeight="15" x14ac:dyDescent="0.25"/>
  <cols>
    <col min="1" max="1" width="4.28515625" style="7" customWidth="1"/>
    <col min="2" max="2" width="12.5703125" customWidth="1"/>
    <col min="3" max="3" width="14.140625" customWidth="1"/>
    <col min="4" max="4" width="9.140625" style="5"/>
    <col min="5" max="5" width="9.140625" style="9"/>
    <col min="6" max="6" width="6.5703125" style="3" bestFit="1" customWidth="1"/>
    <col min="17" max="17" width="9.85546875" bestFit="1" customWidth="1"/>
  </cols>
  <sheetData>
    <row r="1" spans="1:17" x14ac:dyDescent="0.25">
      <c r="A1" s="6" t="s">
        <v>3</v>
      </c>
      <c r="B1" s="1" t="s">
        <v>0</v>
      </c>
      <c r="C1" s="1" t="s">
        <v>1</v>
      </c>
      <c r="D1" s="4" t="s">
        <v>200</v>
      </c>
      <c r="E1" s="8" t="s">
        <v>4</v>
      </c>
      <c r="F1" s="2" t="s">
        <v>2</v>
      </c>
      <c r="G1" s="2" t="s">
        <v>201</v>
      </c>
      <c r="H1" s="2" t="s">
        <v>4</v>
      </c>
      <c r="I1" s="2" t="s">
        <v>2</v>
      </c>
      <c r="J1" s="2" t="s">
        <v>26</v>
      </c>
      <c r="K1" s="2" t="s">
        <v>4</v>
      </c>
      <c r="L1" s="2" t="s">
        <v>2</v>
      </c>
      <c r="M1" s="2"/>
      <c r="N1" s="2" t="s">
        <v>27</v>
      </c>
      <c r="O1" s="2" t="s">
        <v>28</v>
      </c>
      <c r="P1" s="2"/>
      <c r="Q1" s="2" t="s">
        <v>29</v>
      </c>
    </row>
    <row r="2" spans="1:17" x14ac:dyDescent="0.25">
      <c r="A2">
        <v>3</v>
      </c>
      <c r="B2" s="15" t="s">
        <v>163</v>
      </c>
      <c r="C2" s="15" t="s">
        <v>112</v>
      </c>
      <c r="D2" s="5">
        <v>13.5</v>
      </c>
      <c r="E2" s="9">
        <f t="shared" ref="E2:E33" si="0">D2/20</f>
        <v>0.67500000000000004</v>
      </c>
      <c r="F2" s="3">
        <f t="shared" ref="F2:F33" si="1">IF(E2&gt;0.9,5,IF(E2&gt;0.8,4.5,IF(E2&gt;0.7,4,IF(E2&gt;0.6,3.5,IF(E2&gt;0.5,3,2)))))</f>
        <v>3.5</v>
      </c>
      <c r="H2" s="9">
        <f t="shared" ref="H2:H33" si="2">G2/20</f>
        <v>0</v>
      </c>
      <c r="I2" s="3">
        <f t="shared" ref="I2:I33" si="3">IF(H2&gt;0.9,5,IF(H2&gt;0.8,4.5,IF(H2&gt;0.7,4,IF(H2&gt;0.6,3.5,IF(H2&gt;0.5,3,2)))))</f>
        <v>2</v>
      </c>
      <c r="K2" s="9">
        <f t="shared" ref="K2:K33" si="4">J2/11</f>
        <v>0</v>
      </c>
      <c r="L2" s="3">
        <f t="shared" ref="L2:L33" si="5">IF(K2&gt;0.9,5,IF(K2&gt;0.8,4.5,IF(K2&gt;0.7,4,IF(K2&gt;0.6,3.5,IF(K2&gt;0.5,3,2)))))</f>
        <v>2</v>
      </c>
      <c r="N2" s="3">
        <f t="shared" ref="N2:N33" si="6">MAX(F2,I2,L2)</f>
        <v>3.5</v>
      </c>
      <c r="O2">
        <f>IF(A2=1,'Prace domowe'!E$36,IF(A2=2,'Prace domowe'!F$36,IF(A2=3,'Prace domowe'!G$36,IF(A2=4,'Prace domowe'!H$36,IF(A2=5,'Prace domowe'!I$36,IF(A2=6,'Prace domowe'!J$36,IF(A2=7,'Prace domowe'!K$36,IF(A2=8,'Prace domowe'!L$36,IF(A2=9,'Prace domowe'!M$36,IF(A2=10,'Prace domowe'!#REF!,IF(A2=11,'Prace domowe'!#REF!,IF(A2=12,'Prace domowe'!#REF!,IF(A2=13,'Prace domowe'!#REF!,IF(A2=14,'Prace domowe'!#REF!,"BŁĄD"))))))))))))))</f>
        <v>5</v>
      </c>
      <c r="Q2" s="3">
        <f t="shared" ref="Q2:Q33" si="7">IF(N2=2,2,ROUND(2*(0.6*N2+0.4*O2),0)/2)</f>
        <v>4</v>
      </c>
    </row>
    <row r="3" spans="1:17" x14ac:dyDescent="0.25">
      <c r="A3">
        <v>6</v>
      </c>
      <c r="B3" s="15" t="s">
        <v>160</v>
      </c>
      <c r="C3" s="15" t="s">
        <v>184</v>
      </c>
      <c r="D3" s="5">
        <v>5</v>
      </c>
      <c r="E3" s="9">
        <f t="shared" si="0"/>
        <v>0.25</v>
      </c>
      <c r="F3" s="3">
        <f t="shared" si="1"/>
        <v>2</v>
      </c>
      <c r="G3">
        <v>15.1</v>
      </c>
      <c r="H3" s="9">
        <f t="shared" si="2"/>
        <v>0.755</v>
      </c>
      <c r="I3" s="3">
        <f t="shared" si="3"/>
        <v>4</v>
      </c>
      <c r="K3" s="9">
        <f t="shared" si="4"/>
        <v>0</v>
      </c>
      <c r="L3" s="3">
        <f t="shared" si="5"/>
        <v>2</v>
      </c>
      <c r="N3" s="3">
        <f t="shared" si="6"/>
        <v>4</v>
      </c>
      <c r="O3">
        <f>IF(A3=1,'Prace domowe'!E$36,IF(A3=2,'Prace domowe'!F$36,IF(A3=3,'Prace domowe'!G$36,IF(A3=4,'Prace domowe'!H$36,IF(A3=5,'Prace domowe'!I$36,IF(A3=6,'Prace domowe'!J$36,IF(A3=7,'Prace domowe'!K$36,IF(A3=8,'Prace domowe'!L$36,IF(A3=9,'Prace domowe'!M$36,IF(A3=10,'Prace domowe'!#REF!,IF(A3=11,'Prace domowe'!#REF!,IF(A3=12,'Prace domowe'!#REF!,IF(A3=13,'Prace domowe'!#REF!,IF(A3=14,'Prace domowe'!#REF!,"BŁĄD"))))))))))))))</f>
        <v>5</v>
      </c>
      <c r="Q3" s="3">
        <f t="shared" si="7"/>
        <v>4.5</v>
      </c>
    </row>
    <row r="4" spans="1:17" x14ac:dyDescent="0.25">
      <c r="A4">
        <v>1</v>
      </c>
      <c r="B4" s="15" t="s">
        <v>171</v>
      </c>
      <c r="C4" s="15" t="s">
        <v>138</v>
      </c>
      <c r="D4" s="5">
        <v>16.5</v>
      </c>
      <c r="E4" s="9">
        <f t="shared" si="0"/>
        <v>0.82499999999999996</v>
      </c>
      <c r="F4" s="3">
        <f t="shared" si="1"/>
        <v>4.5</v>
      </c>
      <c r="H4" s="9">
        <f t="shared" si="2"/>
        <v>0</v>
      </c>
      <c r="I4" s="3">
        <f t="shared" si="3"/>
        <v>2</v>
      </c>
      <c r="K4" s="9">
        <f t="shared" si="4"/>
        <v>0</v>
      </c>
      <c r="L4" s="3">
        <f t="shared" si="5"/>
        <v>2</v>
      </c>
      <c r="N4" s="3">
        <f t="shared" si="6"/>
        <v>4.5</v>
      </c>
      <c r="O4">
        <f>IF(A4=1,'Prace domowe'!E$36,IF(A4=2,'Prace domowe'!F$36,IF(A4=3,'Prace domowe'!G$36,IF(A4=4,'Prace domowe'!H$36,IF(A4=5,'Prace domowe'!I$36,IF(A4=6,'Prace domowe'!J$36,IF(A4=7,'Prace domowe'!K$36,IF(A4=8,'Prace domowe'!L$36,IF(A4=9,'Prace domowe'!M$36,IF(A4=10,'Prace domowe'!#REF!,IF(A4=11,'Prace domowe'!#REF!,IF(A4=12,'Prace domowe'!#REF!,IF(A4=13,'Prace domowe'!#REF!,IF(A4=14,'Prace domowe'!#REF!,"BŁĄD"))))))))))))))</f>
        <v>5</v>
      </c>
      <c r="Q4" s="3">
        <f t="shared" si="7"/>
        <v>4.5</v>
      </c>
    </row>
    <row r="5" spans="1:17" x14ac:dyDescent="0.25">
      <c r="A5">
        <v>1</v>
      </c>
      <c r="B5" s="15" t="s">
        <v>21</v>
      </c>
      <c r="C5" s="15" t="s">
        <v>101</v>
      </c>
      <c r="D5" s="5">
        <v>13.5</v>
      </c>
      <c r="E5" s="9">
        <f t="shared" si="0"/>
        <v>0.67500000000000004</v>
      </c>
      <c r="F5" s="3">
        <f t="shared" si="1"/>
        <v>3.5</v>
      </c>
      <c r="G5">
        <v>17.7</v>
      </c>
      <c r="H5" s="9">
        <f t="shared" si="2"/>
        <v>0.88500000000000001</v>
      </c>
      <c r="I5" s="3">
        <f t="shared" si="3"/>
        <v>4.5</v>
      </c>
      <c r="K5" s="9">
        <f t="shared" si="4"/>
        <v>0</v>
      </c>
      <c r="L5" s="3">
        <f t="shared" si="5"/>
        <v>2</v>
      </c>
      <c r="N5" s="3">
        <f t="shared" si="6"/>
        <v>4.5</v>
      </c>
      <c r="O5">
        <f>IF(A5=1,'Prace domowe'!E$36,IF(A5=2,'Prace domowe'!F$36,IF(A5=3,'Prace domowe'!G$36,IF(A5=4,'Prace domowe'!H$36,IF(A5=5,'Prace domowe'!I$36,IF(A5=6,'Prace domowe'!J$36,IF(A5=7,'Prace domowe'!K$36,IF(A5=8,'Prace domowe'!L$36,IF(A5=9,'Prace domowe'!M$36,IF(A5=10,'Prace domowe'!#REF!,IF(A5=11,'Prace domowe'!#REF!,IF(A5=12,'Prace domowe'!#REF!,IF(A5=13,'Prace domowe'!#REF!,IF(A5=14,'Prace domowe'!#REF!,"BŁĄD"))))))))))))))</f>
        <v>5</v>
      </c>
      <c r="Q5" s="3">
        <f t="shared" si="7"/>
        <v>4.5</v>
      </c>
    </row>
    <row r="6" spans="1:17" x14ac:dyDescent="0.25">
      <c r="A6">
        <v>4</v>
      </c>
      <c r="B6" s="15" t="s">
        <v>19</v>
      </c>
      <c r="C6" s="15" t="s">
        <v>104</v>
      </c>
      <c r="D6" s="5">
        <v>14.5</v>
      </c>
      <c r="E6" s="9">
        <f t="shared" si="0"/>
        <v>0.72499999999999998</v>
      </c>
      <c r="F6" s="3">
        <f t="shared" si="1"/>
        <v>4</v>
      </c>
      <c r="G6">
        <v>13.85</v>
      </c>
      <c r="H6" s="9">
        <f t="shared" si="2"/>
        <v>0.6925</v>
      </c>
      <c r="I6" s="3">
        <f t="shared" si="3"/>
        <v>3.5</v>
      </c>
      <c r="K6" s="9">
        <f t="shared" si="4"/>
        <v>0</v>
      </c>
      <c r="L6" s="3">
        <f t="shared" si="5"/>
        <v>2</v>
      </c>
      <c r="N6" s="3">
        <f t="shared" si="6"/>
        <v>4</v>
      </c>
      <c r="O6">
        <f>IF(A6=1,'Prace domowe'!E$36,IF(A6=2,'Prace domowe'!F$36,IF(A6=3,'Prace domowe'!G$36,IF(A6=4,'Prace domowe'!H$36,IF(A6=5,'Prace domowe'!I$36,IF(A6=6,'Prace domowe'!J$36,IF(A6=7,'Prace domowe'!K$36,IF(A6=8,'Prace domowe'!L$36,IF(A6=9,'Prace domowe'!M$36,IF(A6=10,'Prace domowe'!#REF!,IF(A6=11,'Prace domowe'!#REF!,IF(A6=12,'Prace domowe'!#REF!,IF(A6=13,'Prace domowe'!#REF!,IF(A6=14,'Prace domowe'!#REF!,"BŁĄD"))))))))))))))</f>
        <v>5</v>
      </c>
      <c r="Q6" s="3">
        <f t="shared" si="7"/>
        <v>4.5</v>
      </c>
    </row>
    <row r="7" spans="1:17" x14ac:dyDescent="0.25">
      <c r="A7">
        <v>6</v>
      </c>
      <c r="B7" s="15" t="s">
        <v>161</v>
      </c>
      <c r="C7" s="15" t="s">
        <v>106</v>
      </c>
      <c r="D7" s="5">
        <v>12.5</v>
      </c>
      <c r="E7" s="9">
        <f t="shared" si="0"/>
        <v>0.625</v>
      </c>
      <c r="F7" s="3">
        <f t="shared" si="1"/>
        <v>3.5</v>
      </c>
      <c r="H7" s="9">
        <f t="shared" si="2"/>
        <v>0</v>
      </c>
      <c r="I7" s="3">
        <f t="shared" si="3"/>
        <v>2</v>
      </c>
      <c r="K7" s="9">
        <f t="shared" si="4"/>
        <v>0</v>
      </c>
      <c r="L7" s="3">
        <f t="shared" si="5"/>
        <v>2</v>
      </c>
      <c r="N7" s="3">
        <f t="shared" si="6"/>
        <v>3.5</v>
      </c>
      <c r="O7">
        <f>IF(A7=1,'Prace domowe'!E$36,IF(A7=2,'Prace domowe'!F$36,IF(A7=3,'Prace domowe'!G$36,IF(A7=4,'Prace domowe'!H$36,IF(A7=5,'Prace domowe'!I$36,IF(A7=6,'Prace domowe'!J$36,IF(A7=7,'Prace domowe'!K$36,IF(A7=8,'Prace domowe'!L$36,IF(A7=9,'Prace domowe'!M$36,IF(A7=10,'Prace domowe'!#REF!,IF(A7=11,'Prace domowe'!#REF!,IF(A7=12,'Prace domowe'!#REF!,IF(A7=13,'Prace domowe'!#REF!,IF(A7=14,'Prace domowe'!#REF!,"BŁĄD"))))))))))))))</f>
        <v>5</v>
      </c>
      <c r="Q7" s="3">
        <f t="shared" si="7"/>
        <v>4</v>
      </c>
    </row>
    <row r="8" spans="1:17" x14ac:dyDescent="0.25">
      <c r="A8">
        <v>7</v>
      </c>
      <c r="B8" s="15" t="s">
        <v>7</v>
      </c>
      <c r="C8" s="15" t="s">
        <v>116</v>
      </c>
      <c r="D8" s="5">
        <v>13</v>
      </c>
      <c r="E8" s="9">
        <f t="shared" si="0"/>
        <v>0.65</v>
      </c>
      <c r="F8" s="3">
        <f t="shared" si="1"/>
        <v>3.5</v>
      </c>
      <c r="G8">
        <v>16.600000000000001</v>
      </c>
      <c r="H8" s="9">
        <f t="shared" si="2"/>
        <v>0.83000000000000007</v>
      </c>
      <c r="I8" s="3">
        <f t="shared" si="3"/>
        <v>4.5</v>
      </c>
      <c r="K8" s="9">
        <f t="shared" si="4"/>
        <v>0</v>
      </c>
      <c r="L8" s="3">
        <f t="shared" si="5"/>
        <v>2</v>
      </c>
      <c r="N8" s="3">
        <f t="shared" si="6"/>
        <v>4.5</v>
      </c>
      <c r="O8">
        <f>IF(A8=1,'Prace domowe'!E$36,IF(A8=2,'Prace domowe'!F$36,IF(A8=3,'Prace domowe'!G$36,IF(A8=4,'Prace domowe'!H$36,IF(A8=5,'Prace domowe'!I$36,IF(A8=6,'Prace domowe'!J$36,IF(A8=7,'Prace domowe'!K$36,IF(A8=8,'Prace domowe'!L$36,IF(A8=9,'Prace domowe'!M$36,IF(A8=10,'Prace domowe'!#REF!,IF(A8=11,'Prace domowe'!#REF!,IF(A8=12,'Prace domowe'!#REF!,IF(A8=13,'Prace domowe'!#REF!,IF(A8=14,'Prace domowe'!#REF!,"BŁĄD"))))))))))))))</f>
        <v>4</v>
      </c>
      <c r="Q8" s="3">
        <f t="shared" si="7"/>
        <v>4.5</v>
      </c>
    </row>
    <row r="9" spans="1:17" x14ac:dyDescent="0.25">
      <c r="A9">
        <v>9</v>
      </c>
      <c r="B9" s="15" t="s">
        <v>15</v>
      </c>
      <c r="C9" s="15" t="s">
        <v>127</v>
      </c>
      <c r="D9" s="5">
        <v>15</v>
      </c>
      <c r="E9" s="9">
        <f t="shared" si="0"/>
        <v>0.75</v>
      </c>
      <c r="F9" s="3">
        <f t="shared" si="1"/>
        <v>4</v>
      </c>
      <c r="H9" s="9">
        <f t="shared" si="2"/>
        <v>0</v>
      </c>
      <c r="I9" s="3">
        <f t="shared" si="3"/>
        <v>2</v>
      </c>
      <c r="K9" s="9">
        <f t="shared" si="4"/>
        <v>0</v>
      </c>
      <c r="L9" s="3">
        <f t="shared" si="5"/>
        <v>2</v>
      </c>
      <c r="N9" s="3">
        <f t="shared" si="6"/>
        <v>4</v>
      </c>
      <c r="O9">
        <f>IF(A9=1,'Prace domowe'!E$36,IF(A9=2,'Prace domowe'!F$36,IF(A9=3,'Prace domowe'!G$36,IF(A9=4,'Prace domowe'!H$36,IF(A9=5,'Prace domowe'!I$36,IF(A9=6,'Prace domowe'!J$36,IF(A9=7,'Prace domowe'!K$36,IF(A9=8,'Prace domowe'!L$36,IF(A9=9,'Prace domowe'!M$36,IF(A9=10,'Prace domowe'!#REF!,IF(A9=11,'Prace domowe'!#REF!,IF(A9=12,'Prace domowe'!#REF!,IF(A9=13,'Prace domowe'!#REF!,IF(A9=14,'Prace domowe'!#REF!,"BŁĄD"))))))))))))))</f>
        <v>4</v>
      </c>
      <c r="Q9" s="3">
        <f t="shared" si="7"/>
        <v>4</v>
      </c>
    </row>
    <row r="10" spans="1:17" x14ac:dyDescent="0.25">
      <c r="A10">
        <v>7</v>
      </c>
      <c r="B10" s="15" t="s">
        <v>170</v>
      </c>
      <c r="C10" s="15" t="s">
        <v>134</v>
      </c>
      <c r="D10" s="5">
        <v>10</v>
      </c>
      <c r="E10" s="9">
        <f t="shared" si="0"/>
        <v>0.5</v>
      </c>
      <c r="F10" s="3">
        <f t="shared" si="1"/>
        <v>2</v>
      </c>
      <c r="G10">
        <v>15.2</v>
      </c>
      <c r="H10" s="9">
        <f t="shared" si="2"/>
        <v>0.76</v>
      </c>
      <c r="I10" s="3">
        <f t="shared" si="3"/>
        <v>4</v>
      </c>
      <c r="K10" s="9">
        <f t="shared" si="4"/>
        <v>0</v>
      </c>
      <c r="L10" s="3">
        <f t="shared" si="5"/>
        <v>2</v>
      </c>
      <c r="N10" s="3">
        <f t="shared" si="6"/>
        <v>4</v>
      </c>
      <c r="O10">
        <f>IF(A10=1,'Prace domowe'!E$36,IF(A10=2,'Prace domowe'!F$36,IF(A10=3,'Prace domowe'!G$36,IF(A10=4,'Prace domowe'!H$36,IF(A10=5,'Prace domowe'!I$36,IF(A10=6,'Prace domowe'!J$36,IF(A10=7,'Prace domowe'!K$36,IF(A10=8,'Prace domowe'!L$36,IF(A10=9,'Prace domowe'!M$36,IF(A10=10,'Prace domowe'!#REF!,IF(A10=11,'Prace domowe'!#REF!,IF(A10=12,'Prace domowe'!#REF!,IF(A10=13,'Prace domowe'!#REF!,IF(A10=14,'Prace domowe'!#REF!,"BŁĄD"))))))))))))))</f>
        <v>4</v>
      </c>
      <c r="Q10" s="3">
        <f t="shared" si="7"/>
        <v>4</v>
      </c>
    </row>
    <row r="11" spans="1:17" x14ac:dyDescent="0.25">
      <c r="A11">
        <v>6</v>
      </c>
      <c r="B11" s="15" t="s">
        <v>20</v>
      </c>
      <c r="C11" s="15" t="s">
        <v>97</v>
      </c>
      <c r="D11" s="5">
        <v>11</v>
      </c>
      <c r="E11" s="9">
        <f t="shared" si="0"/>
        <v>0.55000000000000004</v>
      </c>
      <c r="F11" s="3">
        <f t="shared" si="1"/>
        <v>3</v>
      </c>
      <c r="G11">
        <v>15.6</v>
      </c>
      <c r="H11" s="9">
        <f t="shared" si="2"/>
        <v>0.78</v>
      </c>
      <c r="I11" s="3">
        <f t="shared" si="3"/>
        <v>4</v>
      </c>
      <c r="K11" s="9">
        <f t="shared" si="4"/>
        <v>0</v>
      </c>
      <c r="L11" s="3">
        <f t="shared" si="5"/>
        <v>2</v>
      </c>
      <c r="N11" s="3">
        <f t="shared" si="6"/>
        <v>4</v>
      </c>
      <c r="O11">
        <f>IF(A11=1,'Prace domowe'!E$36,IF(A11=2,'Prace domowe'!F$36,IF(A11=3,'Prace domowe'!G$36,IF(A11=4,'Prace domowe'!H$36,IF(A11=5,'Prace domowe'!I$36,IF(A11=6,'Prace domowe'!J$36,IF(A11=7,'Prace domowe'!K$36,IF(A11=8,'Prace domowe'!L$36,IF(A11=9,'Prace domowe'!M$36,IF(A11=10,'Prace domowe'!#REF!,IF(A11=11,'Prace domowe'!#REF!,IF(A11=12,'Prace domowe'!#REF!,IF(A11=13,'Prace domowe'!#REF!,IF(A11=14,'Prace domowe'!#REF!,"BŁĄD"))))))))))))))</f>
        <v>5</v>
      </c>
      <c r="Q11" s="3">
        <f t="shared" si="7"/>
        <v>4.5</v>
      </c>
    </row>
    <row r="12" spans="1:17" x14ac:dyDescent="0.25">
      <c r="A12">
        <v>1</v>
      </c>
      <c r="B12" s="15" t="s">
        <v>155</v>
      </c>
      <c r="C12" s="15" t="s">
        <v>92</v>
      </c>
      <c r="D12" s="5">
        <v>16</v>
      </c>
      <c r="E12" s="9">
        <f t="shared" si="0"/>
        <v>0.8</v>
      </c>
      <c r="F12" s="3">
        <f t="shared" si="1"/>
        <v>4</v>
      </c>
      <c r="G12">
        <v>17.149999999999999</v>
      </c>
      <c r="H12" s="9">
        <f t="shared" si="2"/>
        <v>0.85749999999999993</v>
      </c>
      <c r="I12" s="3">
        <f t="shared" si="3"/>
        <v>4.5</v>
      </c>
      <c r="K12" s="9">
        <f t="shared" si="4"/>
        <v>0</v>
      </c>
      <c r="L12" s="3">
        <f t="shared" si="5"/>
        <v>2</v>
      </c>
      <c r="N12" s="3">
        <f t="shared" si="6"/>
        <v>4.5</v>
      </c>
      <c r="O12">
        <f>IF(A12=1,'Prace domowe'!E$36,IF(A12=2,'Prace domowe'!F$36,IF(A12=3,'Prace domowe'!G$36,IF(A12=4,'Prace domowe'!H$36,IF(A12=5,'Prace domowe'!I$36,IF(A12=6,'Prace domowe'!J$36,IF(A12=7,'Prace domowe'!K$36,IF(A12=8,'Prace domowe'!L$36,IF(A12=9,'Prace domowe'!M$36,IF(A12=10,'Prace domowe'!#REF!,IF(A12=11,'Prace domowe'!#REF!,IF(A12=12,'Prace domowe'!#REF!,IF(A12=13,'Prace domowe'!#REF!,IF(A12=14,'Prace domowe'!#REF!,"BŁĄD"))))))))))))))</f>
        <v>5</v>
      </c>
      <c r="Q12" s="3">
        <f t="shared" si="7"/>
        <v>4.5</v>
      </c>
    </row>
    <row r="13" spans="1:17" x14ac:dyDescent="0.25">
      <c r="A13">
        <v>5</v>
      </c>
      <c r="B13" s="15" t="s">
        <v>9</v>
      </c>
      <c r="C13" s="15" t="s">
        <v>132</v>
      </c>
      <c r="D13" s="5">
        <v>12</v>
      </c>
      <c r="E13" s="9">
        <f t="shared" si="0"/>
        <v>0.6</v>
      </c>
      <c r="F13" s="3">
        <f t="shared" si="1"/>
        <v>3</v>
      </c>
      <c r="H13" s="9">
        <f t="shared" si="2"/>
        <v>0</v>
      </c>
      <c r="I13" s="3">
        <f t="shared" si="3"/>
        <v>2</v>
      </c>
      <c r="K13" s="9">
        <f t="shared" si="4"/>
        <v>0</v>
      </c>
      <c r="L13" s="3">
        <f t="shared" si="5"/>
        <v>2</v>
      </c>
      <c r="N13" s="3">
        <f t="shared" si="6"/>
        <v>3</v>
      </c>
      <c r="O13">
        <f>IF(A13=1,'Prace domowe'!E$36,IF(A13=2,'Prace domowe'!F$36,IF(A13=3,'Prace domowe'!G$36,IF(A13=4,'Prace domowe'!H$36,IF(A13=5,'Prace domowe'!I$36,IF(A13=6,'Prace domowe'!J$36,IF(A13=7,'Prace domowe'!K$36,IF(A13=8,'Prace domowe'!L$36,IF(A13=9,'Prace domowe'!M$36,IF(A13=10,'Prace domowe'!#REF!,IF(A13=11,'Prace domowe'!#REF!,IF(A13=12,'Prace domowe'!#REF!,IF(A13=13,'Prace domowe'!#REF!,IF(A13=14,'Prace domowe'!#REF!,"BŁĄD"))))))))))))))</f>
        <v>4.5</v>
      </c>
      <c r="Q13" s="3">
        <f t="shared" si="7"/>
        <v>3.5</v>
      </c>
    </row>
    <row r="14" spans="1:17" x14ac:dyDescent="0.25">
      <c r="A14">
        <v>4</v>
      </c>
      <c r="B14" s="15" t="s">
        <v>20</v>
      </c>
      <c r="C14" s="15" t="s">
        <v>113</v>
      </c>
      <c r="D14" s="5">
        <v>16</v>
      </c>
      <c r="E14" s="9">
        <f t="shared" si="0"/>
        <v>0.8</v>
      </c>
      <c r="F14" s="3">
        <f t="shared" si="1"/>
        <v>4</v>
      </c>
      <c r="G14">
        <v>14.9</v>
      </c>
      <c r="H14" s="9">
        <f t="shared" si="2"/>
        <v>0.745</v>
      </c>
      <c r="I14" s="3">
        <f t="shared" si="3"/>
        <v>4</v>
      </c>
      <c r="K14" s="9">
        <f t="shared" si="4"/>
        <v>0</v>
      </c>
      <c r="L14" s="3">
        <f t="shared" si="5"/>
        <v>2</v>
      </c>
      <c r="N14" s="3">
        <f t="shared" si="6"/>
        <v>4</v>
      </c>
      <c r="O14">
        <f>IF(A14=1,'Prace domowe'!E$36,IF(A14=2,'Prace domowe'!F$36,IF(A14=3,'Prace domowe'!G$36,IF(A14=4,'Prace domowe'!H$36,IF(A14=5,'Prace domowe'!I$36,IF(A14=6,'Prace domowe'!J$36,IF(A14=7,'Prace domowe'!K$36,IF(A14=8,'Prace domowe'!L$36,IF(A14=9,'Prace domowe'!M$36,IF(A14=10,'Prace domowe'!#REF!,IF(A14=11,'Prace domowe'!#REF!,IF(A14=12,'Prace domowe'!#REF!,IF(A14=13,'Prace domowe'!#REF!,IF(A14=14,'Prace domowe'!#REF!,"BŁĄD"))))))))))))))</f>
        <v>5</v>
      </c>
      <c r="Q14" s="3">
        <f t="shared" si="7"/>
        <v>4.5</v>
      </c>
    </row>
    <row r="15" spans="1:17" x14ac:dyDescent="0.25">
      <c r="A15">
        <v>2</v>
      </c>
      <c r="B15" s="15" t="s">
        <v>172</v>
      </c>
      <c r="C15" s="15" t="s">
        <v>22</v>
      </c>
      <c r="D15" s="5">
        <v>15.5</v>
      </c>
      <c r="E15" s="9">
        <f t="shared" si="0"/>
        <v>0.77500000000000002</v>
      </c>
      <c r="F15" s="3">
        <f t="shared" si="1"/>
        <v>4</v>
      </c>
      <c r="G15">
        <v>11.7</v>
      </c>
      <c r="H15" s="9">
        <f t="shared" si="2"/>
        <v>0.58499999999999996</v>
      </c>
      <c r="I15" s="3">
        <f t="shared" si="3"/>
        <v>3</v>
      </c>
      <c r="K15" s="9">
        <f t="shared" si="4"/>
        <v>0</v>
      </c>
      <c r="L15" s="3">
        <f t="shared" si="5"/>
        <v>2</v>
      </c>
      <c r="N15" s="3">
        <f t="shared" si="6"/>
        <v>4</v>
      </c>
      <c r="O15">
        <f>IF(A15=1,'Prace domowe'!E$36,IF(A15=2,'Prace domowe'!F$36,IF(A15=3,'Prace domowe'!G$36,IF(A15=4,'Prace domowe'!H$36,IF(A15=5,'Prace domowe'!I$36,IF(A15=6,'Prace domowe'!J$36,IF(A15=7,'Prace domowe'!K$36,IF(A15=8,'Prace domowe'!L$36,IF(A15=9,'Prace domowe'!M$36,IF(A15=10,'Prace domowe'!#REF!,IF(A15=11,'Prace domowe'!#REF!,IF(A15=12,'Prace domowe'!#REF!,IF(A15=13,'Prace domowe'!#REF!,IF(A15=14,'Prace domowe'!#REF!,"BŁĄD"))))))))))))))</f>
        <v>5</v>
      </c>
      <c r="Q15" s="3">
        <f t="shared" si="7"/>
        <v>4.5</v>
      </c>
    </row>
    <row r="16" spans="1:17" x14ac:dyDescent="0.25">
      <c r="A16">
        <v>3</v>
      </c>
      <c r="B16" s="16" t="s">
        <v>25</v>
      </c>
      <c r="C16" s="16" t="s">
        <v>139</v>
      </c>
      <c r="D16" s="5">
        <v>10.5</v>
      </c>
      <c r="E16" s="9">
        <f t="shared" si="0"/>
        <v>0.52500000000000002</v>
      </c>
      <c r="F16" s="3">
        <f t="shared" si="1"/>
        <v>3</v>
      </c>
      <c r="G16">
        <v>17.2</v>
      </c>
      <c r="H16" s="9">
        <f t="shared" si="2"/>
        <v>0.86</v>
      </c>
      <c r="I16" s="3">
        <f t="shared" si="3"/>
        <v>4.5</v>
      </c>
      <c r="K16" s="9">
        <f t="shared" si="4"/>
        <v>0</v>
      </c>
      <c r="L16" s="3">
        <f t="shared" si="5"/>
        <v>2</v>
      </c>
      <c r="N16" s="3">
        <f t="shared" si="6"/>
        <v>4.5</v>
      </c>
      <c r="O16">
        <f>IF(A16=1,'Prace domowe'!E$36,IF(A16=2,'Prace domowe'!F$36,IF(A16=3,'Prace domowe'!G$36,IF(A16=4,'Prace domowe'!H$36,IF(A16=5,'Prace domowe'!I$36,IF(A16=6,'Prace domowe'!J$36,IF(A16=7,'Prace domowe'!K$36,IF(A16=8,'Prace domowe'!L$36,IF(A16=9,'Prace domowe'!M$36,IF(A16=10,'Prace domowe'!#REF!,IF(A16=11,'Prace domowe'!#REF!,IF(A16=12,'Prace domowe'!#REF!,IF(A16=13,'Prace domowe'!#REF!,IF(A16=14,'Prace domowe'!#REF!,"BŁĄD"))))))))))))))</f>
        <v>5</v>
      </c>
      <c r="Q16" s="3">
        <f t="shared" si="7"/>
        <v>4.5</v>
      </c>
    </row>
    <row r="17" spans="1:17" x14ac:dyDescent="0.25">
      <c r="A17">
        <v>4</v>
      </c>
      <c r="B17" s="15" t="s">
        <v>9</v>
      </c>
      <c r="C17" s="15" t="s">
        <v>180</v>
      </c>
      <c r="D17" s="5">
        <v>12.5</v>
      </c>
      <c r="E17" s="9">
        <f t="shared" si="0"/>
        <v>0.625</v>
      </c>
      <c r="F17" s="3">
        <f t="shared" si="1"/>
        <v>3.5</v>
      </c>
      <c r="G17">
        <v>16.149999999999999</v>
      </c>
      <c r="H17" s="9">
        <f t="shared" si="2"/>
        <v>0.80749999999999988</v>
      </c>
      <c r="I17" s="3">
        <f t="shared" si="3"/>
        <v>4.5</v>
      </c>
      <c r="K17" s="9">
        <f t="shared" si="4"/>
        <v>0</v>
      </c>
      <c r="L17" s="3">
        <f t="shared" si="5"/>
        <v>2</v>
      </c>
      <c r="N17" s="3">
        <f t="shared" si="6"/>
        <v>4.5</v>
      </c>
      <c r="O17">
        <f>IF(A17=1,'Prace domowe'!E$36,IF(A17=2,'Prace domowe'!F$36,IF(A17=3,'Prace domowe'!G$36,IF(A17=4,'Prace domowe'!H$36,IF(A17=5,'Prace domowe'!I$36,IF(A17=6,'Prace domowe'!J$36,IF(A17=7,'Prace domowe'!K$36,IF(A17=8,'Prace domowe'!L$36,IF(A17=9,'Prace domowe'!M$36,IF(A17=10,'Prace domowe'!#REF!,IF(A17=11,'Prace domowe'!#REF!,IF(A17=12,'Prace domowe'!#REF!,IF(A17=13,'Prace domowe'!#REF!,IF(A17=14,'Prace domowe'!#REF!,"BŁĄD"))))))))))))))</f>
        <v>5</v>
      </c>
      <c r="Q17" s="3">
        <f t="shared" si="7"/>
        <v>4.5</v>
      </c>
    </row>
    <row r="18" spans="1:17" x14ac:dyDescent="0.25">
      <c r="A18">
        <v>3</v>
      </c>
      <c r="B18" s="15" t="s">
        <v>11</v>
      </c>
      <c r="C18" s="15" t="s">
        <v>94</v>
      </c>
      <c r="D18" s="5">
        <v>17</v>
      </c>
      <c r="E18" s="9">
        <f t="shared" si="0"/>
        <v>0.85</v>
      </c>
      <c r="F18" s="3">
        <f t="shared" si="1"/>
        <v>4.5</v>
      </c>
      <c r="G18">
        <v>16</v>
      </c>
      <c r="H18" s="9">
        <f t="shared" si="2"/>
        <v>0.8</v>
      </c>
      <c r="I18" s="3">
        <f t="shared" si="3"/>
        <v>4</v>
      </c>
      <c r="K18" s="9">
        <f t="shared" si="4"/>
        <v>0</v>
      </c>
      <c r="L18" s="3">
        <f t="shared" si="5"/>
        <v>2</v>
      </c>
      <c r="N18" s="3">
        <f t="shared" si="6"/>
        <v>4.5</v>
      </c>
      <c r="O18">
        <f>IF(A18=1,'Prace domowe'!E$36,IF(A18=2,'Prace domowe'!F$36,IF(A18=3,'Prace domowe'!G$36,IF(A18=4,'Prace domowe'!H$36,IF(A18=5,'Prace domowe'!I$36,IF(A18=6,'Prace domowe'!J$36,IF(A18=7,'Prace domowe'!K$36,IF(A18=8,'Prace domowe'!L$36,IF(A18=9,'Prace domowe'!M$36,IF(A18=10,'Prace domowe'!#REF!,IF(A18=11,'Prace domowe'!#REF!,IF(A18=12,'Prace domowe'!#REF!,IF(A18=13,'Prace domowe'!#REF!,IF(A18=14,'Prace domowe'!#REF!,"BŁĄD"))))))))))))))</f>
        <v>5</v>
      </c>
      <c r="Q18" s="3">
        <f t="shared" si="7"/>
        <v>4.5</v>
      </c>
    </row>
    <row r="19" spans="1:17" x14ac:dyDescent="0.25">
      <c r="A19">
        <v>4</v>
      </c>
      <c r="B19" s="15" t="s">
        <v>8</v>
      </c>
      <c r="C19" s="15" t="s">
        <v>140</v>
      </c>
      <c r="D19" s="5">
        <v>15</v>
      </c>
      <c r="E19" s="9">
        <f t="shared" si="0"/>
        <v>0.75</v>
      </c>
      <c r="F19" s="3">
        <f t="shared" si="1"/>
        <v>4</v>
      </c>
      <c r="G19">
        <v>15.85</v>
      </c>
      <c r="H19" s="9">
        <f t="shared" si="2"/>
        <v>0.79249999999999998</v>
      </c>
      <c r="I19" s="3">
        <f t="shared" si="3"/>
        <v>4</v>
      </c>
      <c r="K19" s="9">
        <f t="shared" si="4"/>
        <v>0</v>
      </c>
      <c r="L19" s="3">
        <f t="shared" si="5"/>
        <v>2</v>
      </c>
      <c r="N19" s="3">
        <f t="shared" si="6"/>
        <v>4</v>
      </c>
      <c r="O19">
        <f>IF(A19=1,'Prace domowe'!E$36,IF(A19=2,'Prace domowe'!F$36,IF(A19=3,'Prace domowe'!G$36,IF(A19=4,'Prace domowe'!H$36,IF(A19=5,'Prace domowe'!I$36,IF(A19=6,'Prace domowe'!J$36,IF(A19=7,'Prace domowe'!K$36,IF(A19=8,'Prace domowe'!L$36,IF(A19=9,'Prace domowe'!M$36,IF(A19=10,'Prace domowe'!#REF!,IF(A19=11,'Prace domowe'!#REF!,IF(A19=12,'Prace domowe'!#REF!,IF(A19=13,'Prace domowe'!#REF!,IF(A19=14,'Prace domowe'!#REF!,"BŁĄD"))))))))))))))</f>
        <v>5</v>
      </c>
      <c r="Q19" s="3">
        <f t="shared" si="7"/>
        <v>4.5</v>
      </c>
    </row>
    <row r="20" spans="1:17" x14ac:dyDescent="0.25">
      <c r="A20">
        <v>4</v>
      </c>
      <c r="B20" s="15" t="s">
        <v>165</v>
      </c>
      <c r="C20" s="15" t="s">
        <v>122</v>
      </c>
      <c r="D20" s="5">
        <v>10.5</v>
      </c>
      <c r="E20" s="9">
        <f t="shared" si="0"/>
        <v>0.52500000000000002</v>
      </c>
      <c r="F20" s="3">
        <f t="shared" si="1"/>
        <v>3</v>
      </c>
      <c r="H20" s="9">
        <f t="shared" si="2"/>
        <v>0</v>
      </c>
      <c r="I20" s="3">
        <f t="shared" si="3"/>
        <v>2</v>
      </c>
      <c r="K20" s="9">
        <f t="shared" si="4"/>
        <v>0</v>
      </c>
      <c r="L20" s="3">
        <f t="shared" si="5"/>
        <v>2</v>
      </c>
      <c r="N20" s="3">
        <f t="shared" si="6"/>
        <v>3</v>
      </c>
      <c r="O20">
        <f>IF(A20=1,'Prace domowe'!E$36,IF(A20=2,'Prace domowe'!F$36,IF(A20=3,'Prace domowe'!G$36,IF(A20=4,'Prace domowe'!H$36,IF(A20=5,'Prace domowe'!I$36,IF(A20=6,'Prace domowe'!J$36,IF(A20=7,'Prace domowe'!K$36,IF(A20=8,'Prace domowe'!L$36,IF(A20=9,'Prace domowe'!M$36,IF(A20=10,'Prace domowe'!#REF!,IF(A20=11,'Prace domowe'!#REF!,IF(A20=12,'Prace domowe'!#REF!,IF(A20=13,'Prace domowe'!#REF!,IF(A20=14,'Prace domowe'!#REF!,"BŁĄD"))))))))))))))</f>
        <v>5</v>
      </c>
      <c r="Q20" s="3">
        <f t="shared" si="7"/>
        <v>4</v>
      </c>
    </row>
    <row r="21" spans="1:17" x14ac:dyDescent="0.25">
      <c r="A21">
        <v>7</v>
      </c>
      <c r="B21" s="15" t="s">
        <v>157</v>
      </c>
      <c r="C21" s="15" t="s">
        <v>98</v>
      </c>
      <c r="D21" s="5">
        <v>9</v>
      </c>
      <c r="E21" s="9">
        <f t="shared" si="0"/>
        <v>0.45</v>
      </c>
      <c r="F21" s="3">
        <f t="shared" si="1"/>
        <v>2</v>
      </c>
      <c r="G21">
        <v>13.7</v>
      </c>
      <c r="H21" s="9">
        <f t="shared" si="2"/>
        <v>0.68499999999999994</v>
      </c>
      <c r="I21" s="3">
        <f t="shared" si="3"/>
        <v>3.5</v>
      </c>
      <c r="K21" s="9">
        <f t="shared" si="4"/>
        <v>0</v>
      </c>
      <c r="L21" s="3">
        <f t="shared" si="5"/>
        <v>2</v>
      </c>
      <c r="N21" s="3">
        <f t="shared" si="6"/>
        <v>3.5</v>
      </c>
      <c r="O21">
        <f>IF(A21=1,'Prace domowe'!E$36,IF(A21=2,'Prace domowe'!F$36,IF(A21=3,'Prace domowe'!G$36,IF(A21=4,'Prace domowe'!H$36,IF(A21=5,'Prace domowe'!I$36,IF(A21=6,'Prace domowe'!J$36,IF(A21=7,'Prace domowe'!K$36,IF(A21=8,'Prace domowe'!L$36,IF(A21=9,'Prace domowe'!M$36,IF(A21=10,'Prace domowe'!#REF!,IF(A21=11,'Prace domowe'!#REF!,IF(A21=12,'Prace domowe'!#REF!,IF(A21=13,'Prace domowe'!#REF!,IF(A21=14,'Prace domowe'!#REF!,"BŁĄD"))))))))))))))</f>
        <v>4</v>
      </c>
      <c r="Q21" s="3">
        <f t="shared" si="7"/>
        <v>3.5</v>
      </c>
    </row>
    <row r="22" spans="1:17" x14ac:dyDescent="0.25">
      <c r="A22">
        <v>9</v>
      </c>
      <c r="B22" s="15" t="s">
        <v>12</v>
      </c>
      <c r="C22" s="15" t="s">
        <v>188</v>
      </c>
      <c r="E22" s="9">
        <f t="shared" si="0"/>
        <v>0</v>
      </c>
      <c r="F22" s="3">
        <f t="shared" si="1"/>
        <v>2</v>
      </c>
      <c r="G22">
        <v>15.65</v>
      </c>
      <c r="H22" s="9">
        <f t="shared" si="2"/>
        <v>0.78249999999999997</v>
      </c>
      <c r="I22" s="3">
        <f t="shared" si="3"/>
        <v>4</v>
      </c>
      <c r="K22" s="9">
        <f t="shared" si="4"/>
        <v>0</v>
      </c>
      <c r="L22" s="3">
        <f t="shared" si="5"/>
        <v>2</v>
      </c>
      <c r="N22" s="3">
        <f t="shared" si="6"/>
        <v>4</v>
      </c>
      <c r="O22">
        <f>IF(A22=1,'Prace domowe'!E$36,IF(A22=2,'Prace domowe'!F$36,IF(A22=3,'Prace domowe'!G$36,IF(A22=4,'Prace domowe'!H$36,IF(A22=5,'Prace domowe'!I$36,IF(A22=6,'Prace domowe'!J$36,IF(A22=7,'Prace domowe'!K$36,IF(A22=8,'Prace domowe'!L$36,IF(A22=9,'Prace domowe'!M$36,IF(A22=10,'Prace domowe'!#REF!,IF(A22=11,'Prace domowe'!#REF!,IF(A22=12,'Prace domowe'!#REF!,IF(A22=13,'Prace domowe'!#REF!,IF(A22=14,'Prace domowe'!#REF!,"BŁĄD"))))))))))))))</f>
        <v>4</v>
      </c>
      <c r="Q22" s="3">
        <f t="shared" si="7"/>
        <v>4</v>
      </c>
    </row>
    <row r="23" spans="1:17" x14ac:dyDescent="0.25">
      <c r="A23">
        <v>4</v>
      </c>
      <c r="B23" s="15" t="s">
        <v>169</v>
      </c>
      <c r="C23" s="15" t="s">
        <v>131</v>
      </c>
      <c r="D23" s="5">
        <v>15</v>
      </c>
      <c r="E23" s="9">
        <f t="shared" si="0"/>
        <v>0.75</v>
      </c>
      <c r="F23" s="3">
        <f t="shared" si="1"/>
        <v>4</v>
      </c>
      <c r="H23" s="9">
        <f t="shared" si="2"/>
        <v>0</v>
      </c>
      <c r="I23" s="3">
        <f t="shared" si="3"/>
        <v>2</v>
      </c>
      <c r="K23" s="9">
        <f t="shared" si="4"/>
        <v>0</v>
      </c>
      <c r="L23" s="3">
        <f t="shared" si="5"/>
        <v>2</v>
      </c>
      <c r="N23" s="3">
        <f t="shared" si="6"/>
        <v>4</v>
      </c>
      <c r="O23">
        <f>IF(A23=1,'Prace domowe'!E$36,IF(A23=2,'Prace domowe'!F$36,IF(A23=3,'Prace domowe'!G$36,IF(A23=4,'Prace domowe'!H$36,IF(A23=5,'Prace domowe'!I$36,IF(A23=6,'Prace domowe'!J$36,IF(A23=7,'Prace domowe'!K$36,IF(A23=8,'Prace domowe'!L$36,IF(A23=9,'Prace domowe'!M$36,IF(A23=10,'Prace domowe'!#REF!,IF(A23=11,'Prace domowe'!#REF!,IF(A23=12,'Prace domowe'!#REF!,IF(A23=13,'Prace domowe'!#REF!,IF(A23=14,'Prace domowe'!#REF!,"BŁĄD"))))))))))))))</f>
        <v>5</v>
      </c>
      <c r="Q23" s="3">
        <f t="shared" si="7"/>
        <v>4.5</v>
      </c>
    </row>
    <row r="24" spans="1:17" x14ac:dyDescent="0.25">
      <c r="A24">
        <v>5</v>
      </c>
      <c r="B24" s="15" t="s">
        <v>12</v>
      </c>
      <c r="C24" s="15" t="s">
        <v>114</v>
      </c>
      <c r="D24" s="5">
        <v>13.5</v>
      </c>
      <c r="E24" s="9">
        <f t="shared" si="0"/>
        <v>0.67500000000000004</v>
      </c>
      <c r="F24" s="3">
        <f t="shared" si="1"/>
        <v>3.5</v>
      </c>
      <c r="G24">
        <v>13.5</v>
      </c>
      <c r="H24" s="9">
        <f t="shared" si="2"/>
        <v>0.67500000000000004</v>
      </c>
      <c r="I24" s="3">
        <f t="shared" si="3"/>
        <v>3.5</v>
      </c>
      <c r="K24" s="9">
        <f t="shared" si="4"/>
        <v>0</v>
      </c>
      <c r="L24" s="3">
        <f t="shared" si="5"/>
        <v>2</v>
      </c>
      <c r="N24" s="3">
        <f t="shared" si="6"/>
        <v>3.5</v>
      </c>
      <c r="O24">
        <f>IF(A24=1,'Prace domowe'!E$36,IF(A24=2,'Prace domowe'!F$36,IF(A24=3,'Prace domowe'!G$36,IF(A24=4,'Prace domowe'!H$36,IF(A24=5,'Prace domowe'!I$36,IF(A24=6,'Prace domowe'!J$36,IF(A24=7,'Prace domowe'!K$36,IF(A24=8,'Prace domowe'!L$36,IF(A24=9,'Prace domowe'!M$36,IF(A24=10,'Prace domowe'!#REF!,IF(A24=11,'Prace domowe'!#REF!,IF(A24=12,'Prace domowe'!#REF!,IF(A24=13,'Prace domowe'!#REF!,IF(A24=14,'Prace domowe'!#REF!,"BŁĄD"))))))))))))))</f>
        <v>4.5</v>
      </c>
      <c r="Q24" s="3">
        <f t="shared" si="7"/>
        <v>4</v>
      </c>
    </row>
    <row r="25" spans="1:17" x14ac:dyDescent="0.25">
      <c r="A25">
        <v>1</v>
      </c>
      <c r="B25" s="15" t="s">
        <v>20</v>
      </c>
      <c r="C25" s="15" t="s">
        <v>128</v>
      </c>
      <c r="D25" s="5">
        <v>12.5</v>
      </c>
      <c r="E25" s="9">
        <f t="shared" si="0"/>
        <v>0.625</v>
      </c>
      <c r="F25" s="3">
        <f t="shared" si="1"/>
        <v>3.5</v>
      </c>
      <c r="H25" s="9">
        <f t="shared" si="2"/>
        <v>0</v>
      </c>
      <c r="I25" s="3">
        <f t="shared" si="3"/>
        <v>2</v>
      </c>
      <c r="K25" s="9">
        <f t="shared" si="4"/>
        <v>0</v>
      </c>
      <c r="L25" s="3">
        <f t="shared" si="5"/>
        <v>2</v>
      </c>
      <c r="N25" s="3">
        <f t="shared" si="6"/>
        <v>3.5</v>
      </c>
      <c r="O25">
        <f>IF(A25=1,'Prace domowe'!E$36,IF(A25=2,'Prace domowe'!F$36,IF(A25=3,'Prace domowe'!G$36,IF(A25=4,'Prace domowe'!H$36,IF(A25=5,'Prace domowe'!I$36,IF(A25=6,'Prace domowe'!J$36,IF(A25=7,'Prace domowe'!K$36,IF(A25=8,'Prace domowe'!L$36,IF(A25=9,'Prace domowe'!M$36,IF(A25=10,'Prace domowe'!#REF!,IF(A25=11,'Prace domowe'!#REF!,IF(A25=12,'Prace domowe'!#REF!,IF(A25=13,'Prace domowe'!#REF!,IF(A25=14,'Prace domowe'!#REF!,"BŁĄD"))))))))))))))</f>
        <v>5</v>
      </c>
      <c r="Q25" s="3">
        <f t="shared" si="7"/>
        <v>4</v>
      </c>
    </row>
    <row r="26" spans="1:17" x14ac:dyDescent="0.25">
      <c r="A26">
        <v>5</v>
      </c>
      <c r="B26" s="15" t="s">
        <v>173</v>
      </c>
      <c r="C26" s="15" t="s">
        <v>141</v>
      </c>
      <c r="D26" s="5">
        <v>12.5</v>
      </c>
      <c r="E26" s="9">
        <f t="shared" si="0"/>
        <v>0.625</v>
      </c>
      <c r="F26" s="3">
        <f t="shared" si="1"/>
        <v>3.5</v>
      </c>
      <c r="G26">
        <v>11</v>
      </c>
      <c r="H26" s="9">
        <f t="shared" si="2"/>
        <v>0.55000000000000004</v>
      </c>
      <c r="I26" s="3">
        <f t="shared" si="3"/>
        <v>3</v>
      </c>
      <c r="K26" s="9">
        <f t="shared" si="4"/>
        <v>0</v>
      </c>
      <c r="L26" s="3">
        <f t="shared" si="5"/>
        <v>2</v>
      </c>
      <c r="N26" s="3">
        <f t="shared" si="6"/>
        <v>3.5</v>
      </c>
      <c r="O26">
        <f>IF(A26=1,'Prace domowe'!E$36,IF(A26=2,'Prace domowe'!F$36,IF(A26=3,'Prace domowe'!G$36,IF(A26=4,'Prace domowe'!H$36,IF(A26=5,'Prace domowe'!I$36,IF(A26=6,'Prace domowe'!J$36,IF(A26=7,'Prace domowe'!K$36,IF(A26=8,'Prace domowe'!L$36,IF(A26=9,'Prace domowe'!M$36,IF(A26=10,'Prace domowe'!#REF!,IF(A26=11,'Prace domowe'!#REF!,IF(A26=12,'Prace domowe'!#REF!,IF(A26=13,'Prace domowe'!#REF!,IF(A26=14,'Prace domowe'!#REF!,"BŁĄD"))))))))))))))</f>
        <v>4.5</v>
      </c>
      <c r="Q26" s="3">
        <f t="shared" si="7"/>
        <v>4</v>
      </c>
    </row>
    <row r="27" spans="1:17" x14ac:dyDescent="0.25">
      <c r="A27">
        <v>7</v>
      </c>
      <c r="B27" s="15" t="s">
        <v>166</v>
      </c>
      <c r="C27" s="15" t="s">
        <v>125</v>
      </c>
      <c r="D27" s="5">
        <v>13</v>
      </c>
      <c r="E27" s="9">
        <f t="shared" si="0"/>
        <v>0.65</v>
      </c>
      <c r="F27" s="3">
        <f t="shared" si="1"/>
        <v>3.5</v>
      </c>
      <c r="G27">
        <v>13.55</v>
      </c>
      <c r="H27" s="9">
        <f t="shared" si="2"/>
        <v>0.67749999999999999</v>
      </c>
      <c r="I27" s="3">
        <f t="shared" si="3"/>
        <v>3.5</v>
      </c>
      <c r="K27" s="9">
        <f t="shared" si="4"/>
        <v>0</v>
      </c>
      <c r="L27" s="3">
        <f t="shared" si="5"/>
        <v>2</v>
      </c>
      <c r="N27" s="3">
        <f t="shared" si="6"/>
        <v>3.5</v>
      </c>
      <c r="O27">
        <f>IF(A27=1,'Prace domowe'!E$36,IF(A27=2,'Prace domowe'!F$36,IF(A27=3,'Prace domowe'!G$36,IF(A27=4,'Prace domowe'!H$36,IF(A27=5,'Prace domowe'!I$36,IF(A27=6,'Prace domowe'!J$36,IF(A27=7,'Prace domowe'!K$36,IF(A27=8,'Prace domowe'!L$36,IF(A27=9,'Prace domowe'!M$36,IF(A27=10,'Prace domowe'!#REF!,IF(A27=11,'Prace domowe'!#REF!,IF(A27=12,'Prace domowe'!#REF!,IF(A27=13,'Prace domowe'!#REF!,IF(A27=14,'Prace domowe'!#REF!,"BŁĄD"))))))))))))))</f>
        <v>4</v>
      </c>
      <c r="Q27" s="3">
        <f t="shared" si="7"/>
        <v>3.5</v>
      </c>
    </row>
    <row r="28" spans="1:17" x14ac:dyDescent="0.25">
      <c r="A28">
        <v>3</v>
      </c>
      <c r="B28" s="15" t="s">
        <v>10</v>
      </c>
      <c r="C28" s="15" t="s">
        <v>121</v>
      </c>
      <c r="D28" s="5">
        <v>14</v>
      </c>
      <c r="E28" s="9">
        <f t="shared" si="0"/>
        <v>0.7</v>
      </c>
      <c r="F28" s="3">
        <f t="shared" si="1"/>
        <v>3.5</v>
      </c>
      <c r="G28">
        <v>13.65</v>
      </c>
      <c r="H28" s="9">
        <f t="shared" si="2"/>
        <v>0.6825</v>
      </c>
      <c r="I28" s="3">
        <f t="shared" si="3"/>
        <v>3.5</v>
      </c>
      <c r="K28" s="9">
        <f t="shared" si="4"/>
        <v>0</v>
      </c>
      <c r="L28" s="3">
        <f t="shared" si="5"/>
        <v>2</v>
      </c>
      <c r="N28" s="3">
        <f t="shared" si="6"/>
        <v>3.5</v>
      </c>
      <c r="O28">
        <f>IF(A28=1,'Prace domowe'!E$36,IF(A28=2,'Prace domowe'!F$36,IF(A28=3,'Prace domowe'!G$36,IF(A28=4,'Prace domowe'!H$36,IF(A28=5,'Prace domowe'!I$36,IF(A28=6,'Prace domowe'!J$36,IF(A28=7,'Prace domowe'!K$36,IF(A28=8,'Prace domowe'!L$36,IF(A28=9,'Prace domowe'!M$36,IF(A28=10,'Prace domowe'!#REF!,IF(A28=11,'Prace domowe'!#REF!,IF(A28=12,'Prace domowe'!#REF!,IF(A28=13,'Prace domowe'!#REF!,IF(A28=14,'Prace domowe'!#REF!,"BŁĄD"))))))))))))))</f>
        <v>5</v>
      </c>
      <c r="Q28" s="3">
        <f t="shared" si="7"/>
        <v>4</v>
      </c>
    </row>
    <row r="29" spans="1:17" x14ac:dyDescent="0.25">
      <c r="A29">
        <v>1</v>
      </c>
      <c r="B29" s="15" t="s">
        <v>23</v>
      </c>
      <c r="C29" s="15" t="s">
        <v>189</v>
      </c>
      <c r="D29" s="5">
        <v>15.5</v>
      </c>
      <c r="E29" s="9">
        <f t="shared" si="0"/>
        <v>0.77500000000000002</v>
      </c>
      <c r="F29" s="3">
        <f t="shared" si="1"/>
        <v>4</v>
      </c>
      <c r="H29" s="9">
        <f t="shared" si="2"/>
        <v>0</v>
      </c>
      <c r="I29" s="3">
        <f t="shared" si="3"/>
        <v>2</v>
      </c>
      <c r="K29" s="9">
        <f t="shared" si="4"/>
        <v>0</v>
      </c>
      <c r="L29" s="3">
        <f t="shared" si="5"/>
        <v>2</v>
      </c>
      <c r="N29" s="3">
        <f t="shared" si="6"/>
        <v>4</v>
      </c>
      <c r="O29">
        <f>IF(A29=1,'Prace domowe'!E$36,IF(A29=2,'Prace domowe'!F$36,IF(A29=3,'Prace domowe'!G$36,IF(A29=4,'Prace domowe'!H$36,IF(A29=5,'Prace domowe'!I$36,IF(A29=6,'Prace domowe'!J$36,IF(A29=7,'Prace domowe'!K$36,IF(A29=8,'Prace domowe'!L$36,IF(A29=9,'Prace domowe'!M$36,IF(A29=10,'Prace domowe'!#REF!,IF(A29=11,'Prace domowe'!#REF!,IF(A29=12,'Prace domowe'!#REF!,IF(A29=13,'Prace domowe'!#REF!,IF(A29=14,'Prace domowe'!#REF!,"BŁĄD"))))))))))))))</f>
        <v>5</v>
      </c>
      <c r="Q29" s="3">
        <f t="shared" si="7"/>
        <v>4.5</v>
      </c>
    </row>
    <row r="30" spans="1:17" x14ac:dyDescent="0.25">
      <c r="A30">
        <v>2</v>
      </c>
      <c r="B30" s="15" t="s">
        <v>20</v>
      </c>
      <c r="C30" s="15" t="s">
        <v>111</v>
      </c>
      <c r="D30" s="5">
        <v>11</v>
      </c>
      <c r="E30" s="9">
        <f t="shared" si="0"/>
        <v>0.55000000000000004</v>
      </c>
      <c r="F30" s="3">
        <f t="shared" si="1"/>
        <v>3</v>
      </c>
      <c r="G30">
        <v>16.55</v>
      </c>
      <c r="H30" s="9">
        <f t="shared" si="2"/>
        <v>0.82750000000000001</v>
      </c>
      <c r="I30" s="3">
        <f t="shared" si="3"/>
        <v>4.5</v>
      </c>
      <c r="K30" s="9">
        <f t="shared" si="4"/>
        <v>0</v>
      </c>
      <c r="L30" s="3">
        <f t="shared" si="5"/>
        <v>2</v>
      </c>
      <c r="N30" s="3">
        <f t="shared" si="6"/>
        <v>4.5</v>
      </c>
      <c r="O30">
        <f>IF(A30=1,'Prace domowe'!E$36,IF(A30=2,'Prace domowe'!F$36,IF(A30=3,'Prace domowe'!G$36,IF(A30=4,'Prace domowe'!H$36,IF(A30=5,'Prace domowe'!I$36,IF(A30=6,'Prace domowe'!J$36,IF(A30=7,'Prace domowe'!K$36,IF(A30=8,'Prace domowe'!L$36,IF(A30=9,'Prace domowe'!M$36,IF(A30=10,'Prace domowe'!#REF!,IF(A30=11,'Prace domowe'!#REF!,IF(A30=12,'Prace domowe'!#REF!,IF(A30=13,'Prace domowe'!#REF!,IF(A30=14,'Prace domowe'!#REF!,"BŁĄD"))))))))))))))</f>
        <v>5</v>
      </c>
      <c r="Q30" s="3">
        <f t="shared" si="7"/>
        <v>4.5</v>
      </c>
    </row>
    <row r="31" spans="1:17" x14ac:dyDescent="0.25">
      <c r="A31">
        <v>1</v>
      </c>
      <c r="B31" s="15" t="s">
        <v>7</v>
      </c>
      <c r="C31" s="15" t="s">
        <v>119</v>
      </c>
      <c r="D31" s="5">
        <v>14.5</v>
      </c>
      <c r="E31" s="9">
        <f t="shared" si="0"/>
        <v>0.72499999999999998</v>
      </c>
      <c r="F31" s="3">
        <f t="shared" si="1"/>
        <v>4</v>
      </c>
      <c r="G31">
        <v>16.2</v>
      </c>
      <c r="H31" s="9">
        <f t="shared" si="2"/>
        <v>0.80999999999999994</v>
      </c>
      <c r="I31" s="3">
        <f t="shared" si="3"/>
        <v>4.5</v>
      </c>
      <c r="K31" s="9">
        <f t="shared" si="4"/>
        <v>0</v>
      </c>
      <c r="L31" s="3">
        <f t="shared" si="5"/>
        <v>2</v>
      </c>
      <c r="N31" s="3">
        <f t="shared" si="6"/>
        <v>4.5</v>
      </c>
      <c r="O31">
        <f>IF(A31=1,'Prace domowe'!E$36,IF(A31=2,'Prace domowe'!F$36,IF(A31=3,'Prace domowe'!G$36,IF(A31=4,'Prace domowe'!H$36,IF(A31=5,'Prace domowe'!I$36,IF(A31=6,'Prace domowe'!J$36,IF(A31=7,'Prace domowe'!K$36,IF(A31=8,'Prace domowe'!L$36,IF(A31=9,'Prace domowe'!M$36,IF(A31=10,'Prace domowe'!#REF!,IF(A31=11,'Prace domowe'!#REF!,IF(A31=12,'Prace domowe'!#REF!,IF(A31=13,'Prace domowe'!#REF!,IF(A31=14,'Prace domowe'!#REF!,"BŁĄD"))))))))))))))</f>
        <v>5</v>
      </c>
      <c r="Q31" s="3">
        <f t="shared" si="7"/>
        <v>4.5</v>
      </c>
    </row>
    <row r="32" spans="1:17" x14ac:dyDescent="0.25">
      <c r="A32">
        <v>9</v>
      </c>
      <c r="B32" s="15" t="s">
        <v>9</v>
      </c>
      <c r="C32" s="15" t="s">
        <v>118</v>
      </c>
      <c r="D32" s="5">
        <v>14</v>
      </c>
      <c r="E32" s="9">
        <f t="shared" si="0"/>
        <v>0.7</v>
      </c>
      <c r="F32" s="3">
        <f t="shared" si="1"/>
        <v>3.5</v>
      </c>
      <c r="G32">
        <v>16.2</v>
      </c>
      <c r="H32" s="9">
        <f t="shared" si="2"/>
        <v>0.80999999999999994</v>
      </c>
      <c r="I32" s="3">
        <f t="shared" si="3"/>
        <v>4.5</v>
      </c>
      <c r="K32" s="9">
        <f t="shared" si="4"/>
        <v>0</v>
      </c>
      <c r="L32" s="3">
        <f t="shared" si="5"/>
        <v>2</v>
      </c>
      <c r="N32" s="3">
        <f t="shared" si="6"/>
        <v>4.5</v>
      </c>
      <c r="O32">
        <f>IF(A32=1,'Prace domowe'!E$36,IF(A32=2,'Prace domowe'!F$36,IF(A32=3,'Prace domowe'!G$36,IF(A32=4,'Prace domowe'!H$36,IF(A32=5,'Prace domowe'!I$36,IF(A32=6,'Prace domowe'!J$36,IF(A32=7,'Prace domowe'!K$36,IF(A32=8,'Prace domowe'!L$36,IF(A32=9,'Prace domowe'!M$36,IF(A32=10,'Prace domowe'!#REF!,IF(A32=11,'Prace domowe'!#REF!,IF(A32=12,'Prace domowe'!#REF!,IF(A32=13,'Prace domowe'!#REF!,IF(A32=14,'Prace domowe'!#REF!,"BŁĄD"))))))))))))))</f>
        <v>4</v>
      </c>
      <c r="Q32" s="3">
        <f t="shared" si="7"/>
        <v>4.5</v>
      </c>
    </row>
    <row r="33" spans="1:17" x14ac:dyDescent="0.25">
      <c r="A33">
        <v>8</v>
      </c>
      <c r="B33" s="15" t="s">
        <v>167</v>
      </c>
      <c r="C33" s="15" t="s">
        <v>126</v>
      </c>
      <c r="D33" s="5">
        <v>12</v>
      </c>
      <c r="E33" s="9">
        <f t="shared" si="0"/>
        <v>0.6</v>
      </c>
      <c r="F33" s="3">
        <f t="shared" si="1"/>
        <v>3</v>
      </c>
      <c r="H33" s="9">
        <f t="shared" si="2"/>
        <v>0</v>
      </c>
      <c r="I33" s="3">
        <f t="shared" si="3"/>
        <v>2</v>
      </c>
      <c r="K33" s="9">
        <f t="shared" si="4"/>
        <v>0</v>
      </c>
      <c r="L33" s="3">
        <f t="shared" si="5"/>
        <v>2</v>
      </c>
      <c r="N33" s="3">
        <f t="shared" si="6"/>
        <v>3</v>
      </c>
      <c r="O33">
        <f>IF(A33=1,'Prace domowe'!E$36,IF(A33=2,'Prace domowe'!F$36,IF(A33=3,'Prace domowe'!G$36,IF(A33=4,'Prace domowe'!H$36,IF(A33=5,'Prace domowe'!I$36,IF(A33=6,'Prace domowe'!J$36,IF(A33=7,'Prace domowe'!K$36,IF(A33=8,'Prace domowe'!L$36,IF(A33=9,'Prace domowe'!M$36,IF(A33=10,'Prace domowe'!#REF!,IF(A33=11,'Prace domowe'!#REF!,IF(A33=12,'Prace domowe'!#REF!,IF(A33=13,'Prace domowe'!#REF!,IF(A33=14,'Prace domowe'!#REF!,"BŁĄD"))))))))))))))</f>
        <v>4.5</v>
      </c>
      <c r="Q33" s="3">
        <f t="shared" si="7"/>
        <v>3.5</v>
      </c>
    </row>
    <row r="34" spans="1:17" x14ac:dyDescent="0.25">
      <c r="A34">
        <v>6</v>
      </c>
      <c r="B34" s="15" t="s">
        <v>174</v>
      </c>
      <c r="C34" s="15" t="s">
        <v>142</v>
      </c>
      <c r="D34" s="5">
        <v>12.5</v>
      </c>
      <c r="E34" s="9">
        <f t="shared" ref="E34:E65" si="8">D34/20</f>
        <v>0.625</v>
      </c>
      <c r="F34" s="3">
        <f t="shared" ref="F34:F65" si="9">IF(E34&gt;0.9,5,IF(E34&gt;0.8,4.5,IF(E34&gt;0.7,4,IF(E34&gt;0.6,3.5,IF(E34&gt;0.5,3,2)))))</f>
        <v>3.5</v>
      </c>
      <c r="H34" s="9">
        <f t="shared" ref="H34:H65" si="10">G34/20</f>
        <v>0</v>
      </c>
      <c r="I34" s="3">
        <f t="shared" ref="I34:I65" si="11">IF(H34&gt;0.9,5,IF(H34&gt;0.8,4.5,IF(H34&gt;0.7,4,IF(H34&gt;0.6,3.5,IF(H34&gt;0.5,3,2)))))</f>
        <v>2</v>
      </c>
      <c r="K34" s="9">
        <f t="shared" ref="K34:K65" si="12">J34/11</f>
        <v>0</v>
      </c>
      <c r="L34" s="3">
        <f t="shared" ref="L34:L65" si="13">IF(K34&gt;0.9,5,IF(K34&gt;0.8,4.5,IF(K34&gt;0.7,4,IF(K34&gt;0.6,3.5,IF(K34&gt;0.5,3,2)))))</f>
        <v>2</v>
      </c>
      <c r="N34" s="3">
        <f t="shared" ref="N34:N65" si="14">MAX(F34,I34,L34)</f>
        <v>3.5</v>
      </c>
      <c r="O34">
        <f>IF(A34=1,'Prace domowe'!E$36,IF(A34=2,'Prace domowe'!F$36,IF(A34=3,'Prace domowe'!G$36,IF(A34=4,'Prace domowe'!H$36,IF(A34=5,'Prace domowe'!I$36,IF(A34=6,'Prace domowe'!J$36,IF(A34=7,'Prace domowe'!K$36,IF(A34=8,'Prace domowe'!L$36,IF(A34=9,'Prace domowe'!M$36,IF(A34=10,'Prace domowe'!#REF!,IF(A34=11,'Prace domowe'!#REF!,IF(A34=12,'Prace domowe'!#REF!,IF(A34=13,'Prace domowe'!#REF!,IF(A34=14,'Prace domowe'!#REF!,"BŁĄD"))))))))))))))</f>
        <v>5</v>
      </c>
      <c r="Q34" s="3">
        <f t="shared" ref="Q34:Q65" si="15">IF(N34=2,2,ROUND(2*(0.6*N34+0.4*O34),0)/2)</f>
        <v>4</v>
      </c>
    </row>
    <row r="35" spans="1:17" x14ac:dyDescent="0.25">
      <c r="A35">
        <v>7</v>
      </c>
      <c r="B35" s="15" t="s">
        <v>12</v>
      </c>
      <c r="C35" s="15" t="s">
        <v>143</v>
      </c>
      <c r="D35" s="5">
        <v>12</v>
      </c>
      <c r="E35" s="9">
        <f t="shared" si="8"/>
        <v>0.6</v>
      </c>
      <c r="F35" s="3">
        <f t="shared" si="9"/>
        <v>3</v>
      </c>
      <c r="H35" s="9">
        <f t="shared" si="10"/>
        <v>0</v>
      </c>
      <c r="I35" s="3">
        <f t="shared" si="11"/>
        <v>2</v>
      </c>
      <c r="K35" s="9">
        <f t="shared" si="12"/>
        <v>0</v>
      </c>
      <c r="L35" s="3">
        <f t="shared" si="13"/>
        <v>2</v>
      </c>
      <c r="N35" s="3">
        <f t="shared" si="14"/>
        <v>3</v>
      </c>
      <c r="O35">
        <f>IF(A35=1,'Prace domowe'!E$36,IF(A35=2,'Prace domowe'!F$36,IF(A35=3,'Prace domowe'!G$36,IF(A35=4,'Prace domowe'!H$36,IF(A35=5,'Prace domowe'!I$36,IF(A35=6,'Prace domowe'!J$36,IF(A35=7,'Prace domowe'!K$36,IF(A35=8,'Prace domowe'!L$36,IF(A35=9,'Prace domowe'!M$36,IF(A35=10,'Prace domowe'!#REF!,IF(A35=11,'Prace domowe'!#REF!,IF(A35=12,'Prace domowe'!#REF!,IF(A35=13,'Prace domowe'!#REF!,IF(A35=14,'Prace domowe'!#REF!,"BŁĄD"))))))))))))))</f>
        <v>4</v>
      </c>
      <c r="Q35" s="3">
        <f t="shared" si="15"/>
        <v>3.5</v>
      </c>
    </row>
    <row r="36" spans="1:17" x14ac:dyDescent="0.25">
      <c r="A36" s="7" t="s">
        <v>197</v>
      </c>
      <c r="B36" t="s">
        <v>166</v>
      </c>
      <c r="C36" t="s">
        <v>143</v>
      </c>
      <c r="D36" s="5">
        <v>4.5</v>
      </c>
      <c r="E36" s="9">
        <f t="shared" si="8"/>
        <v>0.22500000000000001</v>
      </c>
      <c r="F36" s="3">
        <f t="shared" si="9"/>
        <v>2</v>
      </c>
      <c r="H36" s="9">
        <f t="shared" si="10"/>
        <v>0</v>
      </c>
      <c r="I36" s="3">
        <f t="shared" si="11"/>
        <v>2</v>
      </c>
      <c r="K36" s="9">
        <f t="shared" si="12"/>
        <v>0</v>
      </c>
      <c r="L36" s="3">
        <f t="shared" si="13"/>
        <v>2</v>
      </c>
      <c r="N36" s="3">
        <f t="shared" si="14"/>
        <v>2</v>
      </c>
      <c r="O36" t="str">
        <f>IF(A36=1,'Prace domowe'!E$36,IF(A36=2,'Prace domowe'!F$36,IF(A36=3,'Prace domowe'!G$36,IF(A36=4,'Prace domowe'!H$36,IF(A36=5,'Prace domowe'!I$36,IF(A36=6,'Prace domowe'!J$36,IF(A36=7,'Prace domowe'!K$36,IF(A36=8,'Prace domowe'!L$36,IF(A36=9,'Prace domowe'!M$36,IF(A36=10,'Prace domowe'!#REF!,IF(A36=11,'Prace domowe'!#REF!,IF(A36=12,'Prace domowe'!#REF!,IF(A36=13,'Prace domowe'!#REF!,IF(A36=14,'Prace domowe'!#REF!,"BŁĄD"))))))))))))))</f>
        <v>BŁĄD</v>
      </c>
      <c r="Q36" s="3">
        <f t="shared" si="15"/>
        <v>2</v>
      </c>
    </row>
    <row r="37" spans="1:17" x14ac:dyDescent="0.25">
      <c r="A37">
        <v>8</v>
      </c>
      <c r="B37" s="15" t="s">
        <v>158</v>
      </c>
      <c r="C37" s="15" t="s">
        <v>99</v>
      </c>
      <c r="D37" s="5">
        <v>13</v>
      </c>
      <c r="E37" s="9">
        <f t="shared" si="8"/>
        <v>0.65</v>
      </c>
      <c r="F37" s="3">
        <f t="shared" si="9"/>
        <v>3.5</v>
      </c>
      <c r="G37">
        <v>19.2</v>
      </c>
      <c r="H37" s="9">
        <f t="shared" si="10"/>
        <v>0.96</v>
      </c>
      <c r="I37" s="3">
        <f t="shared" si="11"/>
        <v>5</v>
      </c>
      <c r="K37" s="9">
        <f t="shared" si="12"/>
        <v>0</v>
      </c>
      <c r="L37" s="3">
        <f t="shared" si="13"/>
        <v>2</v>
      </c>
      <c r="N37" s="3">
        <f t="shared" si="14"/>
        <v>5</v>
      </c>
      <c r="O37">
        <f>IF(A37=1,'Prace domowe'!E$36,IF(A37=2,'Prace domowe'!F$36,IF(A37=3,'Prace domowe'!G$36,IF(A37=4,'Prace domowe'!H$36,IF(A37=5,'Prace domowe'!I$36,IF(A37=6,'Prace domowe'!J$36,IF(A37=7,'Prace domowe'!K$36,IF(A37=8,'Prace domowe'!L$36,IF(A37=9,'Prace domowe'!M$36,IF(A37=10,'Prace domowe'!#REF!,IF(A37=11,'Prace domowe'!#REF!,IF(A37=12,'Prace domowe'!#REF!,IF(A37=13,'Prace domowe'!#REF!,IF(A37=14,'Prace domowe'!#REF!,"BŁĄD"))))))))))))))</f>
        <v>4.5</v>
      </c>
      <c r="Q37" s="3">
        <f t="shared" si="15"/>
        <v>5</v>
      </c>
    </row>
    <row r="38" spans="1:17" x14ac:dyDescent="0.25">
      <c r="A38">
        <v>2</v>
      </c>
      <c r="B38" s="15" t="s">
        <v>156</v>
      </c>
      <c r="C38" s="15" t="s">
        <v>93</v>
      </c>
      <c r="D38" s="5">
        <v>13</v>
      </c>
      <c r="E38" s="9">
        <f t="shared" si="8"/>
        <v>0.65</v>
      </c>
      <c r="F38" s="3">
        <f t="shared" si="9"/>
        <v>3.5</v>
      </c>
      <c r="G38">
        <v>16.3</v>
      </c>
      <c r="H38" s="9">
        <f t="shared" si="10"/>
        <v>0.81500000000000006</v>
      </c>
      <c r="I38" s="3">
        <f t="shared" si="11"/>
        <v>4.5</v>
      </c>
      <c r="K38" s="9">
        <f t="shared" si="12"/>
        <v>0</v>
      </c>
      <c r="L38" s="3">
        <f t="shared" si="13"/>
        <v>2</v>
      </c>
      <c r="N38" s="3">
        <f t="shared" si="14"/>
        <v>4.5</v>
      </c>
      <c r="O38">
        <f>IF(A38=1,'Prace domowe'!E$36,IF(A38=2,'Prace domowe'!F$36,IF(A38=3,'Prace domowe'!G$36,IF(A38=4,'Prace domowe'!H$36,IF(A38=5,'Prace domowe'!I$36,IF(A38=6,'Prace domowe'!J$36,IF(A38=7,'Prace domowe'!K$36,IF(A38=8,'Prace domowe'!L$36,IF(A38=9,'Prace domowe'!M$36,IF(A38=10,'Prace domowe'!#REF!,IF(A38=11,'Prace domowe'!#REF!,IF(A38=12,'Prace domowe'!#REF!,IF(A38=13,'Prace domowe'!#REF!,IF(A38=14,'Prace domowe'!#REF!,"BŁĄD"))))))))))))))</f>
        <v>5</v>
      </c>
      <c r="Q38" s="3">
        <f t="shared" si="15"/>
        <v>4.5</v>
      </c>
    </row>
    <row r="39" spans="1:17" x14ac:dyDescent="0.25">
      <c r="A39">
        <v>6</v>
      </c>
      <c r="B39" s="15" t="s">
        <v>166</v>
      </c>
      <c r="C39" s="15" t="s">
        <v>124</v>
      </c>
      <c r="D39" s="5">
        <v>11</v>
      </c>
      <c r="E39" s="9">
        <f t="shared" si="8"/>
        <v>0.55000000000000004</v>
      </c>
      <c r="F39" s="3">
        <f t="shared" si="9"/>
        <v>3</v>
      </c>
      <c r="G39">
        <v>16.350000000000001</v>
      </c>
      <c r="H39" s="9">
        <f t="shared" si="10"/>
        <v>0.81750000000000012</v>
      </c>
      <c r="I39" s="3">
        <f t="shared" si="11"/>
        <v>4.5</v>
      </c>
      <c r="K39" s="9">
        <f t="shared" si="12"/>
        <v>0</v>
      </c>
      <c r="L39" s="3">
        <f t="shared" si="13"/>
        <v>2</v>
      </c>
      <c r="N39" s="3">
        <f t="shared" si="14"/>
        <v>4.5</v>
      </c>
      <c r="O39">
        <f>IF(A39=1,'Prace domowe'!E$36,IF(A39=2,'Prace domowe'!F$36,IF(A39=3,'Prace domowe'!G$36,IF(A39=4,'Prace domowe'!H$36,IF(A39=5,'Prace domowe'!I$36,IF(A39=6,'Prace domowe'!J$36,IF(A39=7,'Prace domowe'!K$36,IF(A39=8,'Prace domowe'!L$36,IF(A39=9,'Prace domowe'!M$36,IF(A39=10,'Prace domowe'!#REF!,IF(A39=11,'Prace domowe'!#REF!,IF(A39=12,'Prace domowe'!#REF!,IF(A39=13,'Prace domowe'!#REF!,IF(A39=14,'Prace domowe'!#REF!,"BŁĄD"))))))))))))))</f>
        <v>5</v>
      </c>
      <c r="Q39" s="3">
        <f t="shared" si="15"/>
        <v>4.5</v>
      </c>
    </row>
    <row r="40" spans="1:17" x14ac:dyDescent="0.25">
      <c r="A40">
        <v>5</v>
      </c>
      <c r="B40" s="15" t="s">
        <v>156</v>
      </c>
      <c r="C40" s="15" t="s">
        <v>96</v>
      </c>
      <c r="D40" s="5">
        <v>13.5</v>
      </c>
      <c r="E40" s="9">
        <f t="shared" si="8"/>
        <v>0.67500000000000004</v>
      </c>
      <c r="F40" s="3">
        <f t="shared" si="9"/>
        <v>3.5</v>
      </c>
      <c r="G40">
        <v>13.85</v>
      </c>
      <c r="H40" s="9">
        <f t="shared" si="10"/>
        <v>0.6925</v>
      </c>
      <c r="I40" s="3">
        <f t="shared" si="11"/>
        <v>3.5</v>
      </c>
      <c r="K40" s="9">
        <f t="shared" si="12"/>
        <v>0</v>
      </c>
      <c r="L40" s="3">
        <f t="shared" si="13"/>
        <v>2</v>
      </c>
      <c r="N40" s="3">
        <f t="shared" si="14"/>
        <v>3.5</v>
      </c>
      <c r="O40">
        <f>IF(A40=1,'Prace domowe'!E$36,IF(A40=2,'Prace domowe'!F$36,IF(A40=3,'Prace domowe'!G$36,IF(A40=4,'Prace domowe'!H$36,IF(A40=5,'Prace domowe'!I$36,IF(A40=6,'Prace domowe'!J$36,IF(A40=7,'Prace domowe'!K$36,IF(A40=8,'Prace domowe'!L$36,IF(A40=9,'Prace domowe'!M$36,IF(A40=10,'Prace domowe'!#REF!,IF(A40=11,'Prace domowe'!#REF!,IF(A40=12,'Prace domowe'!#REF!,IF(A40=13,'Prace domowe'!#REF!,IF(A40=14,'Prace domowe'!#REF!,"BŁĄD"))))))))))))))</f>
        <v>4.5</v>
      </c>
      <c r="Q40" s="3">
        <f t="shared" si="15"/>
        <v>4</v>
      </c>
    </row>
    <row r="41" spans="1:17" x14ac:dyDescent="0.25">
      <c r="A41">
        <v>7</v>
      </c>
      <c r="B41" s="15" t="s">
        <v>186</v>
      </c>
      <c r="C41" s="15" t="s">
        <v>187</v>
      </c>
      <c r="D41" s="5">
        <v>10.5</v>
      </c>
      <c r="E41" s="9">
        <f t="shared" si="8"/>
        <v>0.52500000000000002</v>
      </c>
      <c r="F41" s="3">
        <f t="shared" si="9"/>
        <v>3</v>
      </c>
      <c r="G41">
        <v>12.5</v>
      </c>
      <c r="H41" s="9">
        <f t="shared" si="10"/>
        <v>0.625</v>
      </c>
      <c r="I41" s="3">
        <f t="shared" si="11"/>
        <v>3.5</v>
      </c>
      <c r="K41" s="9">
        <f t="shared" si="12"/>
        <v>0</v>
      </c>
      <c r="L41" s="3">
        <f t="shared" si="13"/>
        <v>2</v>
      </c>
      <c r="N41" s="3">
        <f t="shared" si="14"/>
        <v>3.5</v>
      </c>
      <c r="O41">
        <f>IF(A41=1,'Prace domowe'!E$36,IF(A41=2,'Prace domowe'!F$36,IF(A41=3,'Prace domowe'!G$36,IF(A41=4,'Prace domowe'!H$36,IF(A41=5,'Prace domowe'!I$36,IF(A41=6,'Prace domowe'!J$36,IF(A41=7,'Prace domowe'!K$36,IF(A41=8,'Prace domowe'!L$36,IF(A41=9,'Prace domowe'!M$36,IF(A41=10,'Prace domowe'!#REF!,IF(A41=11,'Prace domowe'!#REF!,IF(A41=12,'Prace domowe'!#REF!,IF(A41=13,'Prace domowe'!#REF!,IF(A41=14,'Prace domowe'!#REF!,"BŁĄD"))))))))))))))</f>
        <v>4</v>
      </c>
      <c r="Q41" s="3">
        <f t="shared" si="15"/>
        <v>3.5</v>
      </c>
    </row>
    <row r="42" spans="1:17" x14ac:dyDescent="0.25">
      <c r="A42">
        <v>8</v>
      </c>
      <c r="B42" s="15" t="s">
        <v>12</v>
      </c>
      <c r="C42" s="15" t="s">
        <v>144</v>
      </c>
      <c r="D42" s="5">
        <v>13</v>
      </c>
      <c r="E42" s="9">
        <f t="shared" si="8"/>
        <v>0.65</v>
      </c>
      <c r="F42" s="3">
        <f t="shared" si="9"/>
        <v>3.5</v>
      </c>
      <c r="H42" s="9">
        <f t="shared" si="10"/>
        <v>0</v>
      </c>
      <c r="I42" s="3">
        <f t="shared" si="11"/>
        <v>2</v>
      </c>
      <c r="K42" s="9">
        <f t="shared" si="12"/>
        <v>0</v>
      </c>
      <c r="L42" s="3">
        <f t="shared" si="13"/>
        <v>2</v>
      </c>
      <c r="N42" s="3">
        <f t="shared" si="14"/>
        <v>3.5</v>
      </c>
      <c r="O42">
        <f>IF(A42=1,'Prace domowe'!E$36,IF(A42=2,'Prace domowe'!F$36,IF(A42=3,'Prace domowe'!G$36,IF(A42=4,'Prace domowe'!H$36,IF(A42=5,'Prace domowe'!I$36,IF(A42=6,'Prace domowe'!J$36,IF(A42=7,'Prace domowe'!K$36,IF(A42=8,'Prace domowe'!L$36,IF(A42=9,'Prace domowe'!M$36,IF(A42=10,'Prace domowe'!#REF!,IF(A42=11,'Prace domowe'!#REF!,IF(A42=12,'Prace domowe'!#REF!,IF(A42=13,'Prace domowe'!#REF!,IF(A42=14,'Prace domowe'!#REF!,"BŁĄD"))))))))))))))</f>
        <v>4.5</v>
      </c>
      <c r="Q42" s="3">
        <f t="shared" si="15"/>
        <v>4</v>
      </c>
    </row>
    <row r="43" spans="1:17" x14ac:dyDescent="0.25">
      <c r="A43" s="7">
        <v>2</v>
      </c>
      <c r="B43" t="s">
        <v>198</v>
      </c>
      <c r="C43" t="s">
        <v>199</v>
      </c>
      <c r="D43" s="5">
        <v>13</v>
      </c>
      <c r="E43" s="9">
        <f t="shared" si="8"/>
        <v>0.65</v>
      </c>
      <c r="F43" s="3">
        <f t="shared" si="9"/>
        <v>3.5</v>
      </c>
      <c r="H43" s="9">
        <f t="shared" si="10"/>
        <v>0</v>
      </c>
      <c r="I43" s="3">
        <f t="shared" si="11"/>
        <v>2</v>
      </c>
      <c r="K43" s="9">
        <f t="shared" si="12"/>
        <v>0</v>
      </c>
      <c r="L43" s="3">
        <f t="shared" si="13"/>
        <v>2</v>
      </c>
      <c r="N43" s="3">
        <f t="shared" si="14"/>
        <v>3.5</v>
      </c>
      <c r="O43">
        <f>IF(A43=1,'Prace domowe'!E$36,IF(A43=2,'Prace domowe'!F$36,IF(A43=3,'Prace domowe'!G$36,IF(A43=4,'Prace domowe'!H$36,IF(A43=5,'Prace domowe'!I$36,IF(A43=6,'Prace domowe'!J$36,IF(A43=7,'Prace domowe'!K$36,IF(A43=8,'Prace domowe'!L$36,IF(A43=9,'Prace domowe'!M$36,IF(A43=10,'Prace domowe'!#REF!,IF(A43=11,'Prace domowe'!#REF!,IF(A43=12,'Prace domowe'!#REF!,IF(A43=13,'Prace domowe'!#REF!,IF(A43=14,'Prace domowe'!#REF!,"BŁĄD"))))))))))))))</f>
        <v>5</v>
      </c>
      <c r="Q43" s="3">
        <f t="shared" si="15"/>
        <v>4</v>
      </c>
    </row>
    <row r="44" spans="1:17" x14ac:dyDescent="0.25">
      <c r="A44">
        <v>3</v>
      </c>
      <c r="B44" s="15" t="s">
        <v>168</v>
      </c>
      <c r="C44" s="15" t="s">
        <v>130</v>
      </c>
      <c r="D44" s="5">
        <v>13</v>
      </c>
      <c r="E44" s="9">
        <f t="shared" si="8"/>
        <v>0.65</v>
      </c>
      <c r="F44" s="3">
        <f t="shared" si="9"/>
        <v>3.5</v>
      </c>
      <c r="H44" s="9">
        <f t="shared" si="10"/>
        <v>0</v>
      </c>
      <c r="I44" s="3">
        <f t="shared" si="11"/>
        <v>2</v>
      </c>
      <c r="K44" s="9">
        <f t="shared" si="12"/>
        <v>0</v>
      </c>
      <c r="L44" s="3">
        <f t="shared" si="13"/>
        <v>2</v>
      </c>
      <c r="N44" s="3">
        <f t="shared" si="14"/>
        <v>3.5</v>
      </c>
      <c r="O44">
        <f>IF(A44=1,'Prace domowe'!E$36,IF(A44=2,'Prace domowe'!F$36,IF(A44=3,'Prace domowe'!G$36,IF(A44=4,'Prace domowe'!H$36,IF(A44=5,'Prace domowe'!I$36,IF(A44=6,'Prace domowe'!J$36,IF(A44=7,'Prace domowe'!K$36,IF(A44=8,'Prace domowe'!L$36,IF(A44=9,'Prace domowe'!M$36,IF(A44=10,'Prace domowe'!#REF!,IF(A44=11,'Prace domowe'!#REF!,IF(A44=12,'Prace domowe'!#REF!,IF(A44=13,'Prace domowe'!#REF!,IF(A44=14,'Prace domowe'!#REF!,"BŁĄD"))))))))))))))</f>
        <v>5</v>
      </c>
      <c r="Q44" s="3">
        <f t="shared" si="15"/>
        <v>4</v>
      </c>
    </row>
    <row r="45" spans="1:17" x14ac:dyDescent="0.25">
      <c r="A45">
        <v>1</v>
      </c>
      <c r="B45" s="15" t="s">
        <v>8</v>
      </c>
      <c r="C45" s="15" t="s">
        <v>120</v>
      </c>
      <c r="D45" s="5">
        <v>16</v>
      </c>
      <c r="E45" s="9">
        <f t="shared" si="8"/>
        <v>0.8</v>
      </c>
      <c r="F45" s="3">
        <f t="shared" si="9"/>
        <v>4</v>
      </c>
      <c r="G45">
        <v>18.45</v>
      </c>
      <c r="H45" s="9">
        <f t="shared" si="10"/>
        <v>0.92249999999999999</v>
      </c>
      <c r="I45" s="3">
        <f t="shared" si="11"/>
        <v>5</v>
      </c>
      <c r="K45" s="9">
        <f t="shared" si="12"/>
        <v>0</v>
      </c>
      <c r="L45" s="3">
        <f t="shared" si="13"/>
        <v>2</v>
      </c>
      <c r="N45" s="3">
        <f t="shared" si="14"/>
        <v>5</v>
      </c>
      <c r="O45">
        <f>IF(A45=1,'Prace domowe'!E$36,IF(A45=2,'Prace domowe'!F$36,IF(A45=3,'Prace domowe'!G$36,IF(A45=4,'Prace domowe'!H$36,IF(A45=5,'Prace domowe'!I$36,IF(A45=6,'Prace domowe'!J$36,IF(A45=7,'Prace domowe'!K$36,IF(A45=8,'Prace domowe'!L$36,IF(A45=9,'Prace domowe'!M$36,IF(A45=10,'Prace domowe'!#REF!,IF(A45=11,'Prace domowe'!#REF!,IF(A45=12,'Prace domowe'!#REF!,IF(A45=13,'Prace domowe'!#REF!,IF(A45=14,'Prace domowe'!#REF!,"BŁĄD"))))))))))))))</f>
        <v>5</v>
      </c>
      <c r="Q45" s="3">
        <f t="shared" si="15"/>
        <v>5</v>
      </c>
    </row>
    <row r="46" spans="1:17" x14ac:dyDescent="0.25">
      <c r="A46">
        <v>2</v>
      </c>
      <c r="B46" s="15" t="s">
        <v>164</v>
      </c>
      <c r="C46" s="15" t="s">
        <v>120</v>
      </c>
      <c r="D46" s="5">
        <v>11.5</v>
      </c>
      <c r="E46" s="9">
        <f t="shared" si="8"/>
        <v>0.57499999999999996</v>
      </c>
      <c r="F46" s="3">
        <f t="shared" si="9"/>
        <v>3</v>
      </c>
      <c r="G46">
        <v>16.7</v>
      </c>
      <c r="H46" s="9">
        <f t="shared" si="10"/>
        <v>0.83499999999999996</v>
      </c>
      <c r="I46" s="3">
        <f t="shared" si="11"/>
        <v>4.5</v>
      </c>
      <c r="K46" s="9">
        <f t="shared" si="12"/>
        <v>0</v>
      </c>
      <c r="L46" s="3">
        <f t="shared" si="13"/>
        <v>2</v>
      </c>
      <c r="N46" s="3">
        <f t="shared" si="14"/>
        <v>4.5</v>
      </c>
      <c r="O46">
        <f>IF(A46=1,'Prace domowe'!E$36,IF(A46=2,'Prace domowe'!F$36,IF(A46=3,'Prace domowe'!G$36,IF(A46=4,'Prace domowe'!H$36,IF(A46=5,'Prace domowe'!I$36,IF(A46=6,'Prace domowe'!J$36,IF(A46=7,'Prace domowe'!K$36,IF(A46=8,'Prace domowe'!L$36,IF(A46=9,'Prace domowe'!M$36,IF(A46=10,'Prace domowe'!#REF!,IF(A46=11,'Prace domowe'!#REF!,IF(A46=12,'Prace domowe'!#REF!,IF(A46=13,'Prace domowe'!#REF!,IF(A46=14,'Prace domowe'!#REF!,"BŁĄD"))))))))))))))</f>
        <v>5</v>
      </c>
      <c r="Q46" s="3">
        <f t="shared" si="15"/>
        <v>4.5</v>
      </c>
    </row>
    <row r="47" spans="1:17" x14ac:dyDescent="0.25">
      <c r="A47">
        <v>3</v>
      </c>
      <c r="B47" s="15" t="s">
        <v>159</v>
      </c>
      <c r="C47" s="15" t="s">
        <v>103</v>
      </c>
      <c r="D47" s="5">
        <v>12</v>
      </c>
      <c r="E47" s="9">
        <f t="shared" si="8"/>
        <v>0.6</v>
      </c>
      <c r="F47" s="3">
        <f t="shared" si="9"/>
        <v>3</v>
      </c>
      <c r="G47">
        <v>13.75</v>
      </c>
      <c r="H47" s="9">
        <f t="shared" si="10"/>
        <v>0.6875</v>
      </c>
      <c r="I47" s="3">
        <f t="shared" si="11"/>
        <v>3.5</v>
      </c>
      <c r="K47" s="9">
        <f t="shared" si="12"/>
        <v>0</v>
      </c>
      <c r="L47" s="3">
        <f t="shared" si="13"/>
        <v>2</v>
      </c>
      <c r="N47" s="3">
        <f t="shared" si="14"/>
        <v>3.5</v>
      </c>
      <c r="O47">
        <f>IF(A47=1,'Prace domowe'!E$36,IF(A47=2,'Prace domowe'!F$36,IF(A47=3,'Prace domowe'!G$36,IF(A47=4,'Prace domowe'!H$36,IF(A47=5,'Prace domowe'!I$36,IF(A47=6,'Prace domowe'!J$36,IF(A47=7,'Prace domowe'!K$36,IF(A47=8,'Prace domowe'!L$36,IF(A47=9,'Prace domowe'!M$36,IF(A47=10,'Prace domowe'!#REF!,IF(A47=11,'Prace domowe'!#REF!,IF(A47=12,'Prace domowe'!#REF!,IF(A47=13,'Prace domowe'!#REF!,IF(A47=14,'Prace domowe'!#REF!,"BŁĄD"))))))))))))))</f>
        <v>5</v>
      </c>
      <c r="Q47" s="3">
        <f t="shared" si="15"/>
        <v>4</v>
      </c>
    </row>
    <row r="48" spans="1:17" x14ac:dyDescent="0.25">
      <c r="A48">
        <v>5</v>
      </c>
      <c r="B48" s="15" t="s">
        <v>160</v>
      </c>
      <c r="C48" s="15" t="s">
        <v>105</v>
      </c>
      <c r="D48" s="5">
        <v>13.5</v>
      </c>
      <c r="E48" s="9">
        <f t="shared" si="8"/>
        <v>0.67500000000000004</v>
      </c>
      <c r="F48" s="3">
        <f t="shared" si="9"/>
        <v>3.5</v>
      </c>
      <c r="G48">
        <v>16.45</v>
      </c>
      <c r="H48" s="9">
        <f t="shared" si="10"/>
        <v>0.82250000000000001</v>
      </c>
      <c r="I48" s="3">
        <f t="shared" si="11"/>
        <v>4.5</v>
      </c>
      <c r="K48" s="9">
        <f t="shared" si="12"/>
        <v>0</v>
      </c>
      <c r="L48" s="3">
        <f t="shared" si="13"/>
        <v>2</v>
      </c>
      <c r="N48" s="3">
        <f t="shared" si="14"/>
        <v>4.5</v>
      </c>
      <c r="O48">
        <f>IF(A48=1,'Prace domowe'!E$36,IF(A48=2,'Prace domowe'!F$36,IF(A48=3,'Prace domowe'!G$36,IF(A48=4,'Prace domowe'!H$36,IF(A48=5,'Prace domowe'!I$36,IF(A48=6,'Prace domowe'!J$36,IF(A48=7,'Prace domowe'!K$36,IF(A48=8,'Prace domowe'!L$36,IF(A48=9,'Prace domowe'!M$36,IF(A48=10,'Prace domowe'!#REF!,IF(A48=11,'Prace domowe'!#REF!,IF(A48=12,'Prace domowe'!#REF!,IF(A48=13,'Prace domowe'!#REF!,IF(A48=14,'Prace domowe'!#REF!,"BŁĄD"))))))))))))))</f>
        <v>4.5</v>
      </c>
      <c r="Q48" s="3">
        <f t="shared" si="15"/>
        <v>4.5</v>
      </c>
    </row>
    <row r="49" spans="1:17" x14ac:dyDescent="0.25">
      <c r="A49">
        <v>8</v>
      </c>
      <c r="B49" s="15" t="s">
        <v>9</v>
      </c>
      <c r="C49" s="15" t="s">
        <v>117</v>
      </c>
      <c r="D49" s="5">
        <v>10.5</v>
      </c>
      <c r="E49" s="9">
        <f t="shared" si="8"/>
        <v>0.52500000000000002</v>
      </c>
      <c r="F49" s="3">
        <f t="shared" si="9"/>
        <v>3</v>
      </c>
      <c r="G49">
        <v>18.899999999999999</v>
      </c>
      <c r="H49" s="9">
        <f t="shared" si="10"/>
        <v>0.94499999999999995</v>
      </c>
      <c r="I49" s="3">
        <f t="shared" si="11"/>
        <v>5</v>
      </c>
      <c r="K49" s="9">
        <f t="shared" si="12"/>
        <v>0</v>
      </c>
      <c r="L49" s="3">
        <f t="shared" si="13"/>
        <v>2</v>
      </c>
      <c r="N49" s="3">
        <f t="shared" si="14"/>
        <v>5</v>
      </c>
      <c r="O49">
        <f>IF(A49=1,'Prace domowe'!E$36,IF(A49=2,'Prace domowe'!F$36,IF(A49=3,'Prace domowe'!G$36,IF(A49=4,'Prace domowe'!H$36,IF(A49=5,'Prace domowe'!I$36,IF(A49=6,'Prace domowe'!J$36,IF(A49=7,'Prace domowe'!K$36,IF(A49=8,'Prace domowe'!L$36,IF(A49=9,'Prace domowe'!M$36,IF(A49=10,'Prace domowe'!#REF!,IF(A49=11,'Prace domowe'!#REF!,IF(A49=12,'Prace domowe'!#REF!,IF(A49=13,'Prace domowe'!#REF!,IF(A49=14,'Prace domowe'!#REF!,"BŁĄD"))))))))))))))</f>
        <v>4.5</v>
      </c>
      <c r="Q49" s="3">
        <f t="shared" si="15"/>
        <v>5</v>
      </c>
    </row>
    <row r="50" spans="1:17" x14ac:dyDescent="0.25">
      <c r="A50">
        <v>8</v>
      </c>
      <c r="B50" s="15" t="s">
        <v>24</v>
      </c>
      <c r="C50" s="15" t="s">
        <v>108</v>
      </c>
      <c r="D50" s="5">
        <v>10</v>
      </c>
      <c r="E50" s="9">
        <f t="shared" si="8"/>
        <v>0.5</v>
      </c>
      <c r="F50" s="3">
        <f t="shared" si="9"/>
        <v>2</v>
      </c>
      <c r="G50">
        <v>14.85</v>
      </c>
      <c r="H50" s="9">
        <f t="shared" si="10"/>
        <v>0.74249999999999994</v>
      </c>
      <c r="I50" s="3">
        <f t="shared" si="11"/>
        <v>4</v>
      </c>
      <c r="K50" s="9">
        <f t="shared" si="12"/>
        <v>0</v>
      </c>
      <c r="L50" s="3">
        <f t="shared" si="13"/>
        <v>2</v>
      </c>
      <c r="N50" s="3">
        <f t="shared" si="14"/>
        <v>4</v>
      </c>
      <c r="O50">
        <f>IF(A50=1,'Prace domowe'!E$36,IF(A50=2,'Prace domowe'!F$36,IF(A50=3,'Prace domowe'!G$36,IF(A50=4,'Prace domowe'!H$36,IF(A50=5,'Prace domowe'!I$36,IF(A50=6,'Prace domowe'!J$36,IF(A50=7,'Prace domowe'!K$36,IF(A50=8,'Prace domowe'!L$36,IF(A50=9,'Prace domowe'!M$36,IF(A50=10,'Prace domowe'!#REF!,IF(A50=11,'Prace domowe'!#REF!,IF(A50=12,'Prace domowe'!#REF!,IF(A50=13,'Prace domowe'!#REF!,IF(A50=14,'Prace domowe'!#REF!,"BŁĄD"))))))))))))))</f>
        <v>4.5</v>
      </c>
      <c r="Q50" s="3">
        <f t="shared" si="15"/>
        <v>4</v>
      </c>
    </row>
    <row r="51" spans="1:17" x14ac:dyDescent="0.25">
      <c r="A51">
        <v>2</v>
      </c>
      <c r="B51" s="15" t="s">
        <v>163</v>
      </c>
      <c r="C51" s="15" t="s">
        <v>145</v>
      </c>
      <c r="D51" s="5">
        <v>14</v>
      </c>
      <c r="E51" s="9">
        <f t="shared" si="8"/>
        <v>0.7</v>
      </c>
      <c r="F51" s="3">
        <f t="shared" si="9"/>
        <v>3.5</v>
      </c>
      <c r="G51">
        <v>11.6</v>
      </c>
      <c r="H51" s="9">
        <f t="shared" si="10"/>
        <v>0.57999999999999996</v>
      </c>
      <c r="I51" s="3">
        <f t="shared" si="11"/>
        <v>3</v>
      </c>
      <c r="K51" s="9">
        <f t="shared" si="12"/>
        <v>0</v>
      </c>
      <c r="L51" s="3">
        <f t="shared" si="13"/>
        <v>2</v>
      </c>
      <c r="N51" s="3">
        <f t="shared" si="14"/>
        <v>3.5</v>
      </c>
      <c r="O51">
        <f>IF(A51=1,'Prace domowe'!E$36,IF(A51=2,'Prace domowe'!F$36,IF(A51=3,'Prace domowe'!G$36,IF(A51=4,'Prace domowe'!H$36,IF(A51=5,'Prace domowe'!I$36,IF(A51=6,'Prace domowe'!J$36,IF(A51=7,'Prace domowe'!K$36,IF(A51=8,'Prace domowe'!L$36,IF(A51=9,'Prace domowe'!M$36,IF(A51=10,'Prace domowe'!#REF!,IF(A51=11,'Prace domowe'!#REF!,IF(A51=12,'Prace domowe'!#REF!,IF(A51=13,'Prace domowe'!#REF!,IF(A51=14,'Prace domowe'!#REF!,"BŁĄD"))))))))))))))</f>
        <v>5</v>
      </c>
      <c r="Q51" s="3">
        <f t="shared" si="15"/>
        <v>4</v>
      </c>
    </row>
    <row r="52" spans="1:17" x14ac:dyDescent="0.25">
      <c r="A52">
        <v>6</v>
      </c>
      <c r="B52" s="15" t="s">
        <v>13</v>
      </c>
      <c r="C52" s="15" t="s">
        <v>115</v>
      </c>
      <c r="D52" s="5">
        <v>8</v>
      </c>
      <c r="E52" s="9">
        <f t="shared" si="8"/>
        <v>0.4</v>
      </c>
      <c r="F52" s="3">
        <f t="shared" si="9"/>
        <v>2</v>
      </c>
      <c r="G52">
        <v>12.6</v>
      </c>
      <c r="H52" s="9">
        <f t="shared" si="10"/>
        <v>0.63</v>
      </c>
      <c r="I52" s="3">
        <f t="shared" si="11"/>
        <v>3.5</v>
      </c>
      <c r="K52" s="9">
        <f t="shared" si="12"/>
        <v>0</v>
      </c>
      <c r="L52" s="3">
        <f t="shared" si="13"/>
        <v>2</v>
      </c>
      <c r="N52" s="3">
        <f t="shared" si="14"/>
        <v>3.5</v>
      </c>
      <c r="O52">
        <f>IF(A52=1,'Prace domowe'!E$36,IF(A52=2,'Prace domowe'!F$36,IF(A52=3,'Prace domowe'!G$36,IF(A52=4,'Prace domowe'!H$36,IF(A52=5,'Prace domowe'!I$36,IF(A52=6,'Prace domowe'!J$36,IF(A52=7,'Prace domowe'!K$36,IF(A52=8,'Prace domowe'!L$36,IF(A52=9,'Prace domowe'!M$36,IF(A52=10,'Prace domowe'!#REF!,IF(A52=11,'Prace domowe'!#REF!,IF(A52=12,'Prace domowe'!#REF!,IF(A52=13,'Prace domowe'!#REF!,IF(A52=14,'Prace domowe'!#REF!,"BŁĄD"))))))))))))))</f>
        <v>5</v>
      </c>
      <c r="Q52" s="3">
        <f t="shared" si="15"/>
        <v>4</v>
      </c>
    </row>
    <row r="53" spans="1:17" x14ac:dyDescent="0.25">
      <c r="A53">
        <v>8</v>
      </c>
      <c r="B53" s="15" t="s">
        <v>10</v>
      </c>
      <c r="C53" s="15" t="s">
        <v>135</v>
      </c>
      <c r="D53" s="5">
        <v>9</v>
      </c>
      <c r="E53" s="9">
        <f t="shared" si="8"/>
        <v>0.45</v>
      </c>
      <c r="F53" s="3">
        <f t="shared" si="9"/>
        <v>2</v>
      </c>
      <c r="G53">
        <v>12.15</v>
      </c>
      <c r="H53" s="9">
        <f t="shared" si="10"/>
        <v>0.60750000000000004</v>
      </c>
      <c r="I53" s="3">
        <f t="shared" si="11"/>
        <v>3.5</v>
      </c>
      <c r="K53" s="9">
        <f t="shared" si="12"/>
        <v>0</v>
      </c>
      <c r="L53" s="3">
        <f t="shared" si="13"/>
        <v>2</v>
      </c>
      <c r="N53" s="3">
        <f t="shared" si="14"/>
        <v>3.5</v>
      </c>
      <c r="O53">
        <f>IF(A53=1,'Prace domowe'!E$36,IF(A53=2,'Prace domowe'!F$36,IF(A53=3,'Prace domowe'!G$36,IF(A53=4,'Prace domowe'!H$36,IF(A53=5,'Prace domowe'!I$36,IF(A53=6,'Prace domowe'!J$36,IF(A53=7,'Prace domowe'!K$36,IF(A53=8,'Prace domowe'!L$36,IF(A53=9,'Prace domowe'!M$36,IF(A53=10,'Prace domowe'!#REF!,IF(A53=11,'Prace domowe'!#REF!,IF(A53=12,'Prace domowe'!#REF!,IF(A53=13,'Prace domowe'!#REF!,IF(A53=14,'Prace domowe'!#REF!,"BŁĄD"))))))))))))))</f>
        <v>4.5</v>
      </c>
      <c r="Q53" s="3">
        <f t="shared" si="15"/>
        <v>4</v>
      </c>
    </row>
    <row r="54" spans="1:17" x14ac:dyDescent="0.25">
      <c r="A54">
        <v>7</v>
      </c>
      <c r="B54" s="15" t="s">
        <v>162</v>
      </c>
      <c r="C54" s="15" t="s">
        <v>107</v>
      </c>
      <c r="D54" s="5">
        <v>15.5</v>
      </c>
      <c r="E54" s="9">
        <f t="shared" si="8"/>
        <v>0.77500000000000002</v>
      </c>
      <c r="F54" s="3">
        <f t="shared" si="9"/>
        <v>4</v>
      </c>
      <c r="H54" s="9">
        <f t="shared" si="10"/>
        <v>0</v>
      </c>
      <c r="I54" s="3">
        <f t="shared" si="11"/>
        <v>2</v>
      </c>
      <c r="K54" s="9">
        <f t="shared" si="12"/>
        <v>0</v>
      </c>
      <c r="L54" s="3">
        <f t="shared" si="13"/>
        <v>2</v>
      </c>
      <c r="N54" s="3">
        <f t="shared" si="14"/>
        <v>4</v>
      </c>
      <c r="O54">
        <f>IF(A54=1,'Prace domowe'!E$36,IF(A54=2,'Prace domowe'!F$36,IF(A54=3,'Prace domowe'!G$36,IF(A54=4,'Prace domowe'!H$36,IF(A54=5,'Prace domowe'!I$36,IF(A54=6,'Prace domowe'!J$36,IF(A54=7,'Prace domowe'!K$36,IF(A54=8,'Prace domowe'!L$36,IF(A54=9,'Prace domowe'!M$36,IF(A54=10,'Prace domowe'!#REF!,IF(A54=11,'Prace domowe'!#REF!,IF(A54=12,'Prace domowe'!#REF!,IF(A54=13,'Prace domowe'!#REF!,IF(A54=14,'Prace domowe'!#REF!,"BŁĄD"))))))))))))))</f>
        <v>4</v>
      </c>
      <c r="Q54" s="3">
        <f t="shared" si="15"/>
        <v>4</v>
      </c>
    </row>
    <row r="55" spans="1:17" x14ac:dyDescent="0.25">
      <c r="A55">
        <v>5</v>
      </c>
      <c r="B55" s="15" t="s">
        <v>160</v>
      </c>
      <c r="C55" s="15" t="s">
        <v>183</v>
      </c>
      <c r="D55" s="5">
        <v>16.5</v>
      </c>
      <c r="E55" s="9">
        <f t="shared" si="8"/>
        <v>0.82499999999999996</v>
      </c>
      <c r="F55" s="3">
        <f t="shared" si="9"/>
        <v>4.5</v>
      </c>
      <c r="H55" s="9">
        <f t="shared" si="10"/>
        <v>0</v>
      </c>
      <c r="I55" s="3">
        <f t="shared" si="11"/>
        <v>2</v>
      </c>
      <c r="K55" s="9">
        <f t="shared" si="12"/>
        <v>0</v>
      </c>
      <c r="L55" s="3">
        <f t="shared" si="13"/>
        <v>2</v>
      </c>
      <c r="N55" s="3">
        <f t="shared" si="14"/>
        <v>4.5</v>
      </c>
      <c r="O55">
        <f>IF(A55=1,'Prace domowe'!E$36,IF(A55=2,'Prace domowe'!F$36,IF(A55=3,'Prace domowe'!G$36,IF(A55=4,'Prace domowe'!H$36,IF(A55=5,'Prace domowe'!I$36,IF(A55=6,'Prace domowe'!J$36,IF(A55=7,'Prace domowe'!K$36,IF(A55=8,'Prace domowe'!L$36,IF(A55=9,'Prace domowe'!M$36,IF(A55=10,'Prace domowe'!#REF!,IF(A55=11,'Prace domowe'!#REF!,IF(A55=12,'Prace domowe'!#REF!,IF(A55=13,'Prace domowe'!#REF!,IF(A55=14,'Prace domowe'!#REF!,"BŁĄD"))))))))))))))</f>
        <v>4.5</v>
      </c>
      <c r="Q55" s="3">
        <f t="shared" si="15"/>
        <v>4.5</v>
      </c>
    </row>
    <row r="56" spans="1:17" x14ac:dyDescent="0.25">
      <c r="A56">
        <v>3</v>
      </c>
      <c r="B56" s="15" t="s">
        <v>18</v>
      </c>
      <c r="C56" s="15" t="s">
        <v>146</v>
      </c>
      <c r="D56" s="5">
        <v>15</v>
      </c>
      <c r="E56" s="9">
        <f t="shared" si="8"/>
        <v>0.75</v>
      </c>
      <c r="F56" s="3">
        <f t="shared" si="9"/>
        <v>4</v>
      </c>
      <c r="G56">
        <v>12.65</v>
      </c>
      <c r="H56" s="9">
        <f t="shared" si="10"/>
        <v>0.63250000000000006</v>
      </c>
      <c r="I56" s="3">
        <f t="shared" si="11"/>
        <v>3.5</v>
      </c>
      <c r="K56" s="9">
        <f t="shared" si="12"/>
        <v>0</v>
      </c>
      <c r="L56" s="3">
        <f t="shared" si="13"/>
        <v>2</v>
      </c>
      <c r="N56" s="3">
        <f t="shared" si="14"/>
        <v>4</v>
      </c>
      <c r="O56">
        <f>IF(A56=1,'Prace domowe'!E$36,IF(A56=2,'Prace domowe'!F$36,IF(A56=3,'Prace domowe'!G$36,IF(A56=4,'Prace domowe'!H$36,IF(A56=5,'Prace domowe'!I$36,IF(A56=6,'Prace domowe'!J$36,IF(A56=7,'Prace domowe'!K$36,IF(A56=8,'Prace domowe'!L$36,IF(A56=9,'Prace domowe'!M$36,IF(A56=10,'Prace domowe'!#REF!,IF(A56=11,'Prace domowe'!#REF!,IF(A56=12,'Prace domowe'!#REF!,IF(A56=13,'Prace domowe'!#REF!,IF(A56=14,'Prace domowe'!#REF!,"BŁĄD"))))))))))))))</f>
        <v>5</v>
      </c>
      <c r="Q56" s="3">
        <f t="shared" si="15"/>
        <v>4.5</v>
      </c>
    </row>
    <row r="57" spans="1:17" x14ac:dyDescent="0.25">
      <c r="A57">
        <v>4</v>
      </c>
      <c r="B57" s="15" t="s">
        <v>175</v>
      </c>
      <c r="C57" s="15" t="s">
        <v>185</v>
      </c>
      <c r="D57" s="5">
        <v>12</v>
      </c>
      <c r="E57" s="9">
        <f t="shared" si="8"/>
        <v>0.6</v>
      </c>
      <c r="F57" s="3">
        <f t="shared" si="9"/>
        <v>3</v>
      </c>
      <c r="H57" s="9">
        <f t="shared" si="10"/>
        <v>0</v>
      </c>
      <c r="I57" s="3">
        <f t="shared" si="11"/>
        <v>2</v>
      </c>
      <c r="K57" s="9">
        <f t="shared" si="12"/>
        <v>0</v>
      </c>
      <c r="L57" s="3">
        <f t="shared" si="13"/>
        <v>2</v>
      </c>
      <c r="N57" s="3">
        <f t="shared" si="14"/>
        <v>3</v>
      </c>
      <c r="O57">
        <f>IF(A57=1,'Prace domowe'!E$36,IF(A57=2,'Prace domowe'!F$36,IF(A57=3,'Prace domowe'!G$36,IF(A57=4,'Prace domowe'!H$36,IF(A57=5,'Prace domowe'!I$36,IF(A57=6,'Prace domowe'!J$36,IF(A57=7,'Prace domowe'!K$36,IF(A57=8,'Prace domowe'!L$36,IF(A57=9,'Prace domowe'!M$36,IF(A57=10,'Prace domowe'!#REF!,IF(A57=11,'Prace domowe'!#REF!,IF(A57=12,'Prace domowe'!#REF!,IF(A57=13,'Prace domowe'!#REF!,IF(A57=14,'Prace domowe'!#REF!,"BŁĄD"))))))))))))))</f>
        <v>5</v>
      </c>
      <c r="Q57" s="3">
        <f t="shared" si="15"/>
        <v>4</v>
      </c>
    </row>
    <row r="58" spans="1:17" x14ac:dyDescent="0.25">
      <c r="A58">
        <v>9</v>
      </c>
      <c r="B58" s="15" t="s">
        <v>5</v>
      </c>
      <c r="C58" s="15" t="s">
        <v>137</v>
      </c>
      <c r="E58" s="9">
        <f t="shared" si="8"/>
        <v>0</v>
      </c>
      <c r="F58" s="3">
        <f t="shared" si="9"/>
        <v>2</v>
      </c>
      <c r="G58">
        <v>15.65</v>
      </c>
      <c r="H58" s="9">
        <f t="shared" si="10"/>
        <v>0.78249999999999997</v>
      </c>
      <c r="I58" s="3">
        <f t="shared" si="11"/>
        <v>4</v>
      </c>
      <c r="K58" s="9">
        <f t="shared" si="12"/>
        <v>0</v>
      </c>
      <c r="L58" s="3">
        <f t="shared" si="13"/>
        <v>2</v>
      </c>
      <c r="N58" s="3">
        <f t="shared" si="14"/>
        <v>4</v>
      </c>
      <c r="O58">
        <f>IF(A58=1,'Prace domowe'!E$36,IF(A58=2,'Prace domowe'!F$36,IF(A58=3,'Prace domowe'!G$36,IF(A58=4,'Prace domowe'!H$36,IF(A58=5,'Prace domowe'!I$36,IF(A58=6,'Prace domowe'!J$36,IF(A58=7,'Prace domowe'!K$36,IF(A58=8,'Prace domowe'!L$36,IF(A58=9,'Prace domowe'!M$36,IF(A58=10,'Prace domowe'!#REF!,IF(A58=11,'Prace domowe'!#REF!,IF(A58=12,'Prace domowe'!#REF!,IF(A58=13,'Prace domowe'!#REF!,IF(A58=14,'Prace domowe'!#REF!,"BŁĄD"))))))))))))))</f>
        <v>4</v>
      </c>
      <c r="Q58" s="3">
        <f t="shared" si="15"/>
        <v>4</v>
      </c>
    </row>
    <row r="59" spans="1:17" x14ac:dyDescent="0.25">
      <c r="A59">
        <v>5</v>
      </c>
      <c r="B59" s="15" t="s">
        <v>174</v>
      </c>
      <c r="C59" s="15" t="s">
        <v>147</v>
      </c>
      <c r="D59" s="5">
        <v>8.5</v>
      </c>
      <c r="E59" s="9">
        <f t="shared" si="8"/>
        <v>0.42499999999999999</v>
      </c>
      <c r="F59" s="3">
        <f t="shared" si="9"/>
        <v>2</v>
      </c>
      <c r="G59">
        <v>14.05</v>
      </c>
      <c r="H59" s="9">
        <f t="shared" si="10"/>
        <v>0.70250000000000001</v>
      </c>
      <c r="I59" s="3">
        <f t="shared" si="11"/>
        <v>4</v>
      </c>
      <c r="K59" s="9">
        <f t="shared" si="12"/>
        <v>0</v>
      </c>
      <c r="L59" s="3">
        <f t="shared" si="13"/>
        <v>2</v>
      </c>
      <c r="N59" s="3">
        <f t="shared" si="14"/>
        <v>4</v>
      </c>
      <c r="O59">
        <f>IF(A59=1,'Prace domowe'!E$36,IF(A59=2,'Prace domowe'!F$36,IF(A59=3,'Prace domowe'!G$36,IF(A59=4,'Prace domowe'!H$36,IF(A59=5,'Prace domowe'!I$36,IF(A59=6,'Prace domowe'!J$36,IF(A59=7,'Prace domowe'!K$36,IF(A59=8,'Prace domowe'!L$36,IF(A59=9,'Prace domowe'!M$36,IF(A59=10,'Prace domowe'!#REF!,IF(A59=11,'Prace domowe'!#REF!,IF(A59=12,'Prace domowe'!#REF!,IF(A59=13,'Prace domowe'!#REF!,IF(A59=14,'Prace domowe'!#REF!,"BŁĄD"))))))))))))))</f>
        <v>4.5</v>
      </c>
      <c r="Q59" s="3">
        <f t="shared" si="15"/>
        <v>4</v>
      </c>
    </row>
    <row r="60" spans="1:17" x14ac:dyDescent="0.25">
      <c r="A60">
        <v>9</v>
      </c>
      <c r="B60" s="15" t="s">
        <v>8</v>
      </c>
      <c r="C60" s="15" t="s">
        <v>100</v>
      </c>
      <c r="D60" s="5">
        <v>13.5</v>
      </c>
      <c r="E60" s="9">
        <f t="shared" si="8"/>
        <v>0.67500000000000004</v>
      </c>
      <c r="F60" s="3">
        <f t="shared" si="9"/>
        <v>3.5</v>
      </c>
      <c r="G60">
        <v>16.45</v>
      </c>
      <c r="H60" s="9">
        <f t="shared" si="10"/>
        <v>0.82250000000000001</v>
      </c>
      <c r="I60" s="3">
        <f t="shared" si="11"/>
        <v>4.5</v>
      </c>
      <c r="K60" s="9">
        <f t="shared" si="12"/>
        <v>0</v>
      </c>
      <c r="L60" s="3">
        <f t="shared" si="13"/>
        <v>2</v>
      </c>
      <c r="N60" s="3">
        <f t="shared" si="14"/>
        <v>4.5</v>
      </c>
      <c r="O60">
        <f>IF(A60=1,'Prace domowe'!E$36,IF(A60=2,'Prace domowe'!F$36,IF(A60=3,'Prace domowe'!G$36,IF(A60=4,'Prace domowe'!H$36,IF(A60=5,'Prace domowe'!I$36,IF(A60=6,'Prace domowe'!J$36,IF(A60=7,'Prace domowe'!K$36,IF(A60=8,'Prace domowe'!L$36,IF(A60=9,'Prace domowe'!M$36,IF(A60=10,'Prace domowe'!#REF!,IF(A60=11,'Prace domowe'!#REF!,IF(A60=12,'Prace domowe'!#REF!,IF(A60=13,'Prace domowe'!#REF!,IF(A60=14,'Prace domowe'!#REF!,"BŁĄD"))))))))))))))</f>
        <v>4</v>
      </c>
      <c r="Q60" s="3">
        <f t="shared" si="15"/>
        <v>4.5</v>
      </c>
    </row>
    <row r="61" spans="1:17" x14ac:dyDescent="0.25">
      <c r="A61">
        <v>6</v>
      </c>
      <c r="B61" s="15" t="s">
        <v>21</v>
      </c>
      <c r="C61" s="15" t="s">
        <v>148</v>
      </c>
      <c r="D61" s="5">
        <v>15.5</v>
      </c>
      <c r="E61" s="9">
        <f t="shared" si="8"/>
        <v>0.77500000000000002</v>
      </c>
      <c r="F61" s="3">
        <f t="shared" si="9"/>
        <v>4</v>
      </c>
      <c r="G61">
        <v>14.7</v>
      </c>
      <c r="H61" s="9">
        <f t="shared" si="10"/>
        <v>0.73499999999999999</v>
      </c>
      <c r="I61" s="3">
        <f t="shared" si="11"/>
        <v>4</v>
      </c>
      <c r="K61" s="9">
        <f t="shared" si="12"/>
        <v>0</v>
      </c>
      <c r="L61" s="3">
        <f t="shared" si="13"/>
        <v>2</v>
      </c>
      <c r="N61" s="3">
        <f t="shared" si="14"/>
        <v>4</v>
      </c>
      <c r="O61">
        <f>IF(A61=1,'Prace domowe'!E$36,IF(A61=2,'Prace domowe'!F$36,IF(A61=3,'Prace domowe'!G$36,IF(A61=4,'Prace domowe'!H$36,IF(A61=5,'Prace domowe'!I$36,IF(A61=6,'Prace domowe'!J$36,IF(A61=7,'Prace domowe'!K$36,IF(A61=8,'Prace domowe'!L$36,IF(A61=9,'Prace domowe'!M$36,IF(A61=10,'Prace domowe'!#REF!,IF(A61=11,'Prace domowe'!#REF!,IF(A61=12,'Prace domowe'!#REF!,IF(A61=13,'Prace domowe'!#REF!,IF(A61=14,'Prace domowe'!#REF!,"BŁĄD"))))))))))))))</f>
        <v>5</v>
      </c>
      <c r="Q61" s="3">
        <f t="shared" si="15"/>
        <v>4.5</v>
      </c>
    </row>
    <row r="62" spans="1:17" x14ac:dyDescent="0.25">
      <c r="A62">
        <v>9</v>
      </c>
      <c r="B62" s="15" t="s">
        <v>14</v>
      </c>
      <c r="C62" s="15" t="s">
        <v>109</v>
      </c>
      <c r="D62" s="5">
        <v>14</v>
      </c>
      <c r="E62" s="9">
        <f t="shared" si="8"/>
        <v>0.7</v>
      </c>
      <c r="F62" s="3">
        <f t="shared" si="9"/>
        <v>3.5</v>
      </c>
      <c r="G62">
        <v>16.95</v>
      </c>
      <c r="H62" s="9">
        <f t="shared" si="10"/>
        <v>0.84749999999999992</v>
      </c>
      <c r="I62" s="3">
        <f t="shared" si="11"/>
        <v>4.5</v>
      </c>
      <c r="K62" s="9">
        <f t="shared" si="12"/>
        <v>0</v>
      </c>
      <c r="L62" s="3">
        <f t="shared" si="13"/>
        <v>2</v>
      </c>
      <c r="N62" s="3">
        <f t="shared" si="14"/>
        <v>4.5</v>
      </c>
      <c r="O62">
        <f>IF(A62=1,'Prace domowe'!E$36,IF(A62=2,'Prace domowe'!F$36,IF(A62=3,'Prace domowe'!G$36,IF(A62=4,'Prace domowe'!H$36,IF(A62=5,'Prace domowe'!I$36,IF(A62=6,'Prace domowe'!J$36,IF(A62=7,'Prace domowe'!K$36,IF(A62=8,'Prace domowe'!L$36,IF(A62=9,'Prace domowe'!M$36,IF(A62=10,'Prace domowe'!#REF!,IF(A62=11,'Prace domowe'!#REF!,IF(A62=12,'Prace domowe'!#REF!,IF(A62=13,'Prace domowe'!#REF!,IF(A62=14,'Prace domowe'!#REF!,"BŁĄD"))))))))))))))</f>
        <v>4</v>
      </c>
      <c r="Q62" s="3">
        <f t="shared" si="15"/>
        <v>4.5</v>
      </c>
    </row>
    <row r="63" spans="1:17" x14ac:dyDescent="0.25">
      <c r="A63">
        <v>7</v>
      </c>
      <c r="B63" s="15" t="s">
        <v>17</v>
      </c>
      <c r="C63" s="15" t="s">
        <v>149</v>
      </c>
      <c r="D63" s="5">
        <v>13</v>
      </c>
      <c r="E63" s="9">
        <f t="shared" si="8"/>
        <v>0.65</v>
      </c>
      <c r="F63" s="3">
        <f t="shared" si="9"/>
        <v>3.5</v>
      </c>
      <c r="H63" s="9">
        <f t="shared" si="10"/>
        <v>0</v>
      </c>
      <c r="I63" s="3">
        <f t="shared" si="11"/>
        <v>2</v>
      </c>
      <c r="K63" s="9">
        <f t="shared" si="12"/>
        <v>0</v>
      </c>
      <c r="L63" s="3">
        <f t="shared" si="13"/>
        <v>2</v>
      </c>
      <c r="N63" s="3">
        <f t="shared" si="14"/>
        <v>3.5</v>
      </c>
      <c r="O63">
        <f>IF(A63=1,'Prace domowe'!E$36,IF(A63=2,'Prace domowe'!F$36,IF(A63=3,'Prace domowe'!G$36,IF(A63=4,'Prace domowe'!H$36,IF(A63=5,'Prace domowe'!I$36,IF(A63=6,'Prace domowe'!J$36,IF(A63=7,'Prace domowe'!K$36,IF(A63=8,'Prace domowe'!L$36,IF(A63=9,'Prace domowe'!M$36,IF(A63=10,'Prace domowe'!#REF!,IF(A63=11,'Prace domowe'!#REF!,IF(A63=12,'Prace domowe'!#REF!,IF(A63=13,'Prace domowe'!#REF!,IF(A63=14,'Prace domowe'!#REF!,"BŁĄD"))))))))))))))</f>
        <v>4</v>
      </c>
      <c r="Q63" s="3">
        <f t="shared" si="15"/>
        <v>3.5</v>
      </c>
    </row>
    <row r="64" spans="1:17" x14ac:dyDescent="0.25">
      <c r="A64">
        <v>9</v>
      </c>
      <c r="B64" s="15" t="s">
        <v>14</v>
      </c>
      <c r="C64" s="15" t="s">
        <v>136</v>
      </c>
      <c r="E64" s="9">
        <f t="shared" si="8"/>
        <v>0</v>
      </c>
      <c r="F64" s="3">
        <f t="shared" si="9"/>
        <v>2</v>
      </c>
      <c r="G64">
        <v>12.5</v>
      </c>
      <c r="H64" s="9">
        <f t="shared" si="10"/>
        <v>0.625</v>
      </c>
      <c r="I64" s="3">
        <f t="shared" si="11"/>
        <v>3.5</v>
      </c>
      <c r="K64" s="9">
        <f t="shared" si="12"/>
        <v>0</v>
      </c>
      <c r="L64" s="3">
        <f t="shared" si="13"/>
        <v>2</v>
      </c>
      <c r="N64" s="3">
        <f t="shared" si="14"/>
        <v>3.5</v>
      </c>
      <c r="O64">
        <f>IF(A64=1,'Prace domowe'!E$36,IF(A64=2,'Prace domowe'!F$36,IF(A64=3,'Prace domowe'!G$36,IF(A64=4,'Prace domowe'!H$36,IF(A64=5,'Prace domowe'!I$36,IF(A64=6,'Prace domowe'!J$36,IF(A64=7,'Prace domowe'!K$36,IF(A64=8,'Prace domowe'!L$36,IF(A64=9,'Prace domowe'!M$36,IF(A64=10,'Prace domowe'!#REF!,IF(A64=11,'Prace domowe'!#REF!,IF(A64=12,'Prace domowe'!#REF!,IF(A64=13,'Prace domowe'!#REF!,IF(A64=14,'Prace domowe'!#REF!,"BŁĄD"))))))))))))))</f>
        <v>4</v>
      </c>
      <c r="Q64" s="3">
        <f t="shared" si="15"/>
        <v>3.5</v>
      </c>
    </row>
    <row r="65" spans="1:17" x14ac:dyDescent="0.25">
      <c r="A65">
        <v>2</v>
      </c>
      <c r="B65" s="15" t="s">
        <v>6</v>
      </c>
      <c r="C65" s="15" t="s">
        <v>129</v>
      </c>
      <c r="D65" s="5">
        <v>12.5</v>
      </c>
      <c r="E65" s="9">
        <f t="shared" si="8"/>
        <v>0.625</v>
      </c>
      <c r="F65" s="3">
        <f t="shared" si="9"/>
        <v>3.5</v>
      </c>
      <c r="G65">
        <v>14.1</v>
      </c>
      <c r="H65" s="9">
        <f t="shared" si="10"/>
        <v>0.70499999999999996</v>
      </c>
      <c r="I65" s="3">
        <f t="shared" si="11"/>
        <v>4</v>
      </c>
      <c r="K65" s="9">
        <f t="shared" si="12"/>
        <v>0</v>
      </c>
      <c r="L65" s="3">
        <f t="shared" si="13"/>
        <v>2</v>
      </c>
      <c r="N65" s="3">
        <f t="shared" si="14"/>
        <v>4</v>
      </c>
      <c r="O65">
        <f>IF(A65=1,'Prace domowe'!E$36,IF(A65=2,'Prace domowe'!F$36,IF(A65=3,'Prace domowe'!G$36,IF(A65=4,'Prace domowe'!H$36,IF(A65=5,'Prace domowe'!I$36,IF(A65=6,'Prace domowe'!J$36,IF(A65=7,'Prace domowe'!K$36,IF(A65=8,'Prace domowe'!L$36,IF(A65=9,'Prace domowe'!M$36,IF(A65=10,'Prace domowe'!#REF!,IF(A65=11,'Prace domowe'!#REF!,IF(A65=12,'Prace domowe'!#REF!,IF(A65=13,'Prace domowe'!#REF!,IF(A65=14,'Prace domowe'!#REF!,"BŁĄD"))))))))))))))</f>
        <v>5</v>
      </c>
      <c r="Q65" s="3">
        <f t="shared" si="15"/>
        <v>4.5</v>
      </c>
    </row>
    <row r="66" spans="1:17" x14ac:dyDescent="0.25">
      <c r="A66">
        <v>1</v>
      </c>
      <c r="B66" s="15" t="s">
        <v>11</v>
      </c>
      <c r="C66" s="15" t="s">
        <v>110</v>
      </c>
      <c r="D66" s="5">
        <v>14</v>
      </c>
      <c r="E66" s="9">
        <f t="shared" ref="E66:E97" si="16">D66/20</f>
        <v>0.7</v>
      </c>
      <c r="F66" s="3">
        <f t="shared" ref="F66:F97" si="17">IF(E66&gt;0.9,5,IF(E66&gt;0.8,4.5,IF(E66&gt;0.7,4,IF(E66&gt;0.6,3.5,IF(E66&gt;0.5,3,2)))))</f>
        <v>3.5</v>
      </c>
      <c r="G66">
        <v>13.8</v>
      </c>
      <c r="H66" s="9">
        <f t="shared" ref="H66:H97" si="18">G66/20</f>
        <v>0.69000000000000006</v>
      </c>
      <c r="I66" s="3">
        <f t="shared" ref="I66:I97" si="19">IF(H66&gt;0.9,5,IF(H66&gt;0.8,4.5,IF(H66&gt;0.7,4,IF(H66&gt;0.6,3.5,IF(H66&gt;0.5,3,2)))))</f>
        <v>3.5</v>
      </c>
      <c r="K66" s="9">
        <f t="shared" ref="K66:K97" si="20">J66/11</f>
        <v>0</v>
      </c>
      <c r="L66" s="3">
        <f t="shared" ref="L66:L97" si="21">IF(K66&gt;0.9,5,IF(K66&gt;0.8,4.5,IF(K66&gt;0.7,4,IF(K66&gt;0.6,3.5,IF(K66&gt;0.5,3,2)))))</f>
        <v>2</v>
      </c>
      <c r="N66" s="3">
        <f t="shared" ref="N66:N76" si="22">MAX(F66,I66,L66)</f>
        <v>3.5</v>
      </c>
      <c r="O66">
        <f>IF(A66=1,'Prace domowe'!E$36,IF(A66=2,'Prace domowe'!F$36,IF(A66=3,'Prace domowe'!G$36,IF(A66=4,'Prace domowe'!H$36,IF(A66=5,'Prace domowe'!I$36,IF(A66=6,'Prace domowe'!J$36,IF(A66=7,'Prace domowe'!K$36,IF(A66=8,'Prace domowe'!L$36,IF(A66=9,'Prace domowe'!M$36,IF(A66=10,'Prace domowe'!#REF!,IF(A66=11,'Prace domowe'!#REF!,IF(A66=12,'Prace domowe'!#REF!,IF(A66=13,'Prace domowe'!#REF!,IF(A66=14,'Prace domowe'!#REF!,"BŁĄD"))))))))))))))</f>
        <v>5</v>
      </c>
      <c r="Q66" s="3">
        <f t="shared" ref="Q66:Q76" si="23">IF(N66=2,2,ROUND(2*(0.6*N66+0.4*O66),0)/2)</f>
        <v>4</v>
      </c>
    </row>
    <row r="67" spans="1:17" x14ac:dyDescent="0.25">
      <c r="A67">
        <v>5</v>
      </c>
      <c r="B67" s="15" t="s">
        <v>11</v>
      </c>
      <c r="C67" s="15" t="s">
        <v>123</v>
      </c>
      <c r="D67" s="5">
        <v>14</v>
      </c>
      <c r="E67" s="9">
        <f t="shared" si="16"/>
        <v>0.7</v>
      </c>
      <c r="F67" s="3">
        <f t="shared" si="17"/>
        <v>3.5</v>
      </c>
      <c r="G67">
        <v>10.85</v>
      </c>
      <c r="H67" s="9">
        <f t="shared" si="18"/>
        <v>0.54249999999999998</v>
      </c>
      <c r="I67" s="3">
        <f t="shared" si="19"/>
        <v>3</v>
      </c>
      <c r="K67" s="9">
        <f t="shared" si="20"/>
        <v>0</v>
      </c>
      <c r="L67" s="3">
        <f t="shared" si="21"/>
        <v>2</v>
      </c>
      <c r="N67" s="3">
        <f t="shared" si="22"/>
        <v>3.5</v>
      </c>
      <c r="O67">
        <f>IF(A67=1,'Prace domowe'!E$36,IF(A67=2,'Prace domowe'!F$36,IF(A67=3,'Prace domowe'!G$36,IF(A67=4,'Prace domowe'!H$36,IF(A67=5,'Prace domowe'!I$36,IF(A67=6,'Prace domowe'!J$36,IF(A67=7,'Prace domowe'!K$36,IF(A67=8,'Prace domowe'!L$36,IF(A67=9,'Prace domowe'!M$36,IF(A67=10,'Prace domowe'!#REF!,IF(A67=11,'Prace domowe'!#REF!,IF(A67=12,'Prace domowe'!#REF!,IF(A67=13,'Prace domowe'!#REF!,IF(A67=14,'Prace domowe'!#REF!,"BŁĄD"))))))))))))))</f>
        <v>4.5</v>
      </c>
      <c r="Q67" s="3">
        <f t="shared" si="23"/>
        <v>4</v>
      </c>
    </row>
    <row r="68" spans="1:17" x14ac:dyDescent="0.25">
      <c r="A68">
        <v>2</v>
      </c>
      <c r="B68" s="15" t="s">
        <v>7</v>
      </c>
      <c r="C68" s="15" t="s">
        <v>102</v>
      </c>
      <c r="D68" s="5">
        <v>11.5</v>
      </c>
      <c r="E68" s="9">
        <f t="shared" si="16"/>
        <v>0.57499999999999996</v>
      </c>
      <c r="F68" s="3">
        <f t="shared" si="17"/>
        <v>3</v>
      </c>
      <c r="G68">
        <v>11.45</v>
      </c>
      <c r="H68" s="9">
        <f t="shared" si="18"/>
        <v>0.57250000000000001</v>
      </c>
      <c r="I68" s="3">
        <f t="shared" si="19"/>
        <v>3</v>
      </c>
      <c r="K68" s="9">
        <f t="shared" si="20"/>
        <v>0</v>
      </c>
      <c r="L68" s="3">
        <f t="shared" si="21"/>
        <v>2</v>
      </c>
      <c r="N68" s="3">
        <f t="shared" si="22"/>
        <v>3</v>
      </c>
      <c r="O68">
        <f>IF(A68=1,'Prace domowe'!E$36,IF(A68=2,'Prace domowe'!F$36,IF(A68=3,'Prace domowe'!G$36,IF(A68=4,'Prace domowe'!H$36,IF(A68=5,'Prace domowe'!I$36,IF(A68=6,'Prace domowe'!J$36,IF(A68=7,'Prace domowe'!K$36,IF(A68=8,'Prace domowe'!L$36,IF(A68=9,'Prace domowe'!M$36,IF(A68=10,'Prace domowe'!#REF!,IF(A68=11,'Prace domowe'!#REF!,IF(A68=12,'Prace domowe'!#REF!,IF(A68=13,'Prace domowe'!#REF!,IF(A68=14,'Prace domowe'!#REF!,"BŁĄD"))))))))))))))</f>
        <v>5</v>
      </c>
      <c r="Q68" s="3">
        <f t="shared" si="23"/>
        <v>4</v>
      </c>
    </row>
    <row r="69" spans="1:17" x14ac:dyDescent="0.25">
      <c r="A69">
        <v>6</v>
      </c>
      <c r="B69" s="15" t="s">
        <v>20</v>
      </c>
      <c r="C69" s="15" t="s">
        <v>133</v>
      </c>
      <c r="D69" s="5">
        <v>13.5</v>
      </c>
      <c r="E69" s="9">
        <f t="shared" si="16"/>
        <v>0.67500000000000004</v>
      </c>
      <c r="F69" s="3">
        <f t="shared" si="17"/>
        <v>3.5</v>
      </c>
      <c r="H69" s="9">
        <f t="shared" si="18"/>
        <v>0</v>
      </c>
      <c r="I69" s="3">
        <f t="shared" si="19"/>
        <v>2</v>
      </c>
      <c r="K69" s="9">
        <f t="shared" si="20"/>
        <v>0</v>
      </c>
      <c r="L69" s="3">
        <f t="shared" si="21"/>
        <v>2</v>
      </c>
      <c r="N69" s="3">
        <f t="shared" si="22"/>
        <v>3.5</v>
      </c>
      <c r="O69">
        <f>IF(A69=1,'Prace domowe'!E$36,IF(A69=2,'Prace domowe'!F$36,IF(A69=3,'Prace domowe'!G$36,IF(A69=4,'Prace domowe'!H$36,IF(A69=5,'Prace domowe'!I$36,IF(A69=6,'Prace domowe'!J$36,IF(A69=7,'Prace domowe'!K$36,IF(A69=8,'Prace domowe'!L$36,IF(A69=9,'Prace domowe'!M$36,IF(A69=10,'Prace domowe'!#REF!,IF(A69=11,'Prace domowe'!#REF!,IF(A69=12,'Prace domowe'!#REF!,IF(A69=13,'Prace domowe'!#REF!,IF(A69=14,'Prace domowe'!#REF!,"BŁĄD"))))))))))))))</f>
        <v>5</v>
      </c>
      <c r="Q69" s="3">
        <f t="shared" si="23"/>
        <v>4</v>
      </c>
    </row>
    <row r="70" spans="1:17" x14ac:dyDescent="0.25">
      <c r="A70">
        <v>8</v>
      </c>
      <c r="B70" s="15" t="s">
        <v>12</v>
      </c>
      <c r="C70" s="15" t="s">
        <v>150</v>
      </c>
      <c r="D70" s="5">
        <v>12.5</v>
      </c>
      <c r="E70" s="9">
        <f t="shared" si="16"/>
        <v>0.625</v>
      </c>
      <c r="F70" s="3">
        <f t="shared" si="17"/>
        <v>3.5</v>
      </c>
      <c r="G70">
        <v>15.2</v>
      </c>
      <c r="H70" s="9">
        <f t="shared" si="18"/>
        <v>0.76</v>
      </c>
      <c r="I70" s="3">
        <f t="shared" si="19"/>
        <v>4</v>
      </c>
      <c r="K70" s="9">
        <f t="shared" si="20"/>
        <v>0</v>
      </c>
      <c r="L70" s="3">
        <f t="shared" si="21"/>
        <v>2</v>
      </c>
      <c r="N70" s="3">
        <f t="shared" si="22"/>
        <v>4</v>
      </c>
      <c r="O70">
        <f>IF(A70=1,'Prace domowe'!E$36,IF(A70=2,'Prace domowe'!F$36,IF(A70=3,'Prace domowe'!G$36,IF(A70=4,'Prace domowe'!H$36,IF(A70=5,'Prace domowe'!I$36,IF(A70=6,'Prace domowe'!J$36,IF(A70=7,'Prace domowe'!K$36,IF(A70=8,'Prace domowe'!L$36,IF(A70=9,'Prace domowe'!M$36,IF(A70=10,'Prace domowe'!#REF!,IF(A70=11,'Prace domowe'!#REF!,IF(A70=12,'Prace domowe'!#REF!,IF(A70=13,'Prace domowe'!#REF!,IF(A70=14,'Prace domowe'!#REF!,"BŁĄD"))))))))))))))</f>
        <v>4.5</v>
      </c>
      <c r="Q70" s="3">
        <f t="shared" si="23"/>
        <v>4</v>
      </c>
    </row>
    <row r="71" spans="1:17" x14ac:dyDescent="0.25">
      <c r="A71">
        <v>9</v>
      </c>
      <c r="B71" s="15" t="s">
        <v>7</v>
      </c>
      <c r="C71" s="15" t="s">
        <v>151</v>
      </c>
      <c r="D71" s="5">
        <v>12.5</v>
      </c>
      <c r="E71" s="9">
        <f t="shared" si="16"/>
        <v>0.625</v>
      </c>
      <c r="F71" s="3">
        <f t="shared" si="17"/>
        <v>3.5</v>
      </c>
      <c r="H71" s="9">
        <f t="shared" si="18"/>
        <v>0</v>
      </c>
      <c r="I71" s="3">
        <f t="shared" si="19"/>
        <v>2</v>
      </c>
      <c r="K71" s="9">
        <f t="shared" si="20"/>
        <v>0</v>
      </c>
      <c r="L71" s="3">
        <f t="shared" si="21"/>
        <v>2</v>
      </c>
      <c r="N71" s="3">
        <f t="shared" si="22"/>
        <v>3.5</v>
      </c>
      <c r="O71">
        <f>IF(A71=1,'Prace domowe'!E$36,IF(A71=2,'Prace domowe'!F$36,IF(A71=3,'Prace domowe'!G$36,IF(A71=4,'Prace domowe'!H$36,IF(A71=5,'Prace domowe'!I$36,IF(A71=6,'Prace domowe'!J$36,IF(A71=7,'Prace domowe'!K$36,IF(A71=8,'Prace domowe'!L$36,IF(A71=9,'Prace domowe'!M$36,IF(A71=10,'Prace domowe'!#REF!,IF(A71=11,'Prace domowe'!#REF!,IF(A71=12,'Prace domowe'!#REF!,IF(A71=13,'Prace domowe'!#REF!,IF(A71=14,'Prace domowe'!#REF!,"BŁĄD"))))))))))))))</f>
        <v>4</v>
      </c>
      <c r="Q71" s="3">
        <f t="shared" si="23"/>
        <v>3.5</v>
      </c>
    </row>
    <row r="72" spans="1:17" x14ac:dyDescent="0.25">
      <c r="A72">
        <v>1</v>
      </c>
      <c r="B72" s="15" t="s">
        <v>12</v>
      </c>
      <c r="C72" s="15" t="s">
        <v>152</v>
      </c>
      <c r="D72" s="5">
        <v>14.5</v>
      </c>
      <c r="E72" s="9">
        <f t="shared" si="16"/>
        <v>0.72499999999999998</v>
      </c>
      <c r="F72" s="3">
        <f t="shared" si="17"/>
        <v>4</v>
      </c>
      <c r="G72">
        <v>11.8</v>
      </c>
      <c r="H72" s="9">
        <f t="shared" si="18"/>
        <v>0.59000000000000008</v>
      </c>
      <c r="I72" s="3">
        <f t="shared" si="19"/>
        <v>3</v>
      </c>
      <c r="K72" s="9">
        <f t="shared" si="20"/>
        <v>0</v>
      </c>
      <c r="L72" s="3">
        <f t="shared" si="21"/>
        <v>2</v>
      </c>
      <c r="N72" s="3">
        <f t="shared" si="22"/>
        <v>4</v>
      </c>
      <c r="O72">
        <f>IF(A72=1,'Prace domowe'!E$36,IF(A72=2,'Prace domowe'!F$36,IF(A72=3,'Prace domowe'!G$36,IF(A72=4,'Prace domowe'!H$36,IF(A72=5,'Prace domowe'!I$36,IF(A72=6,'Prace domowe'!J$36,IF(A72=7,'Prace domowe'!K$36,IF(A72=8,'Prace domowe'!L$36,IF(A72=9,'Prace domowe'!M$36,IF(A72=10,'Prace domowe'!#REF!,IF(A72=11,'Prace domowe'!#REF!,IF(A72=12,'Prace domowe'!#REF!,IF(A72=13,'Prace domowe'!#REF!,IF(A72=14,'Prace domowe'!#REF!,"BŁĄD"))))))))))))))</f>
        <v>5</v>
      </c>
      <c r="Q72" s="3">
        <f t="shared" si="23"/>
        <v>4.5</v>
      </c>
    </row>
    <row r="73" spans="1:17" x14ac:dyDescent="0.25">
      <c r="A73">
        <v>8</v>
      </c>
      <c r="B73" s="15" t="s">
        <v>23</v>
      </c>
      <c r="C73" s="15" t="s">
        <v>152</v>
      </c>
      <c r="D73" s="5">
        <v>9</v>
      </c>
      <c r="E73" s="9">
        <f t="shared" si="16"/>
        <v>0.45</v>
      </c>
      <c r="F73" s="3">
        <f t="shared" si="17"/>
        <v>2</v>
      </c>
      <c r="G73">
        <v>15.3</v>
      </c>
      <c r="H73" s="9">
        <f t="shared" si="18"/>
        <v>0.76500000000000001</v>
      </c>
      <c r="I73" s="3">
        <f t="shared" si="19"/>
        <v>4</v>
      </c>
      <c r="K73" s="9">
        <f t="shared" si="20"/>
        <v>0</v>
      </c>
      <c r="L73" s="3">
        <f t="shared" si="21"/>
        <v>2</v>
      </c>
      <c r="N73" s="3">
        <f t="shared" si="22"/>
        <v>4</v>
      </c>
      <c r="O73">
        <f>IF(A73=1,'Prace domowe'!E$36,IF(A73=2,'Prace domowe'!F$36,IF(A73=3,'Prace domowe'!G$36,IF(A73=4,'Prace domowe'!H$36,IF(A73=5,'Prace domowe'!I$36,IF(A73=6,'Prace domowe'!J$36,IF(A73=7,'Prace domowe'!K$36,IF(A73=8,'Prace domowe'!L$36,IF(A73=9,'Prace domowe'!M$36,IF(A73=10,'Prace domowe'!#REF!,IF(A73=11,'Prace domowe'!#REF!,IF(A73=12,'Prace domowe'!#REF!,IF(A73=13,'Prace domowe'!#REF!,IF(A73=14,'Prace domowe'!#REF!,"BŁĄD"))))))))))))))</f>
        <v>4.5</v>
      </c>
      <c r="Q73" s="3">
        <f t="shared" si="23"/>
        <v>4</v>
      </c>
    </row>
    <row r="74" spans="1:17" x14ac:dyDescent="0.25">
      <c r="A74">
        <v>2</v>
      </c>
      <c r="B74" s="15" t="s">
        <v>10</v>
      </c>
      <c r="C74" s="15" t="s">
        <v>153</v>
      </c>
      <c r="D74" s="5">
        <v>15.5</v>
      </c>
      <c r="E74" s="9">
        <f t="shared" si="16"/>
        <v>0.77500000000000002</v>
      </c>
      <c r="F74" s="3">
        <f t="shared" si="17"/>
        <v>4</v>
      </c>
      <c r="G74">
        <v>13.7</v>
      </c>
      <c r="H74" s="9">
        <f t="shared" si="18"/>
        <v>0.68499999999999994</v>
      </c>
      <c r="I74" s="3">
        <f t="shared" si="19"/>
        <v>3.5</v>
      </c>
      <c r="K74" s="9">
        <f t="shared" si="20"/>
        <v>0</v>
      </c>
      <c r="L74" s="3">
        <f t="shared" si="21"/>
        <v>2</v>
      </c>
      <c r="N74" s="3">
        <f t="shared" si="22"/>
        <v>4</v>
      </c>
      <c r="O74">
        <f>IF(A74=1,'Prace domowe'!E$36,IF(A74=2,'Prace domowe'!F$36,IF(A74=3,'Prace domowe'!G$36,IF(A74=4,'Prace domowe'!H$36,IF(A74=5,'Prace domowe'!I$36,IF(A74=6,'Prace domowe'!J$36,IF(A74=7,'Prace domowe'!K$36,IF(A74=8,'Prace domowe'!L$36,IF(A74=9,'Prace domowe'!M$36,IF(A74=10,'Prace domowe'!#REF!,IF(A74=11,'Prace domowe'!#REF!,IF(A74=12,'Prace domowe'!#REF!,IF(A74=13,'Prace domowe'!#REF!,IF(A74=14,'Prace domowe'!#REF!,"BŁĄD"))))))))))))))</f>
        <v>5</v>
      </c>
      <c r="Q74" s="3">
        <f t="shared" si="23"/>
        <v>4.5</v>
      </c>
    </row>
    <row r="75" spans="1:17" x14ac:dyDescent="0.25">
      <c r="A75">
        <v>3</v>
      </c>
      <c r="B75" s="15" t="s">
        <v>16</v>
      </c>
      <c r="C75" s="15" t="s">
        <v>154</v>
      </c>
      <c r="D75" s="5">
        <v>12.5</v>
      </c>
      <c r="E75" s="9">
        <f t="shared" si="16"/>
        <v>0.625</v>
      </c>
      <c r="F75" s="3">
        <f t="shared" si="17"/>
        <v>3.5</v>
      </c>
      <c r="G75">
        <v>12.1</v>
      </c>
      <c r="H75" s="9">
        <f t="shared" si="18"/>
        <v>0.60499999999999998</v>
      </c>
      <c r="I75" s="3">
        <f t="shared" si="19"/>
        <v>3.5</v>
      </c>
      <c r="K75" s="9">
        <f t="shared" si="20"/>
        <v>0</v>
      </c>
      <c r="L75" s="3">
        <f t="shared" si="21"/>
        <v>2</v>
      </c>
      <c r="N75" s="3">
        <f t="shared" si="22"/>
        <v>3.5</v>
      </c>
      <c r="O75">
        <f>IF(A75=1,'Prace domowe'!E$36,IF(A75=2,'Prace domowe'!F$36,IF(A75=3,'Prace domowe'!G$36,IF(A75=4,'Prace domowe'!H$36,IF(A75=5,'Prace domowe'!I$36,IF(A75=6,'Prace domowe'!J$36,IF(A75=7,'Prace domowe'!K$36,IF(A75=8,'Prace domowe'!L$36,IF(A75=9,'Prace domowe'!M$36,IF(A75=10,'Prace domowe'!#REF!,IF(A75=11,'Prace domowe'!#REF!,IF(A75=12,'Prace domowe'!#REF!,IF(A75=13,'Prace domowe'!#REF!,IF(A75=14,'Prace domowe'!#REF!,"BŁĄD"))))))))))))))</f>
        <v>5</v>
      </c>
      <c r="Q75" s="3">
        <f t="shared" si="23"/>
        <v>4</v>
      </c>
    </row>
    <row r="76" spans="1:17" x14ac:dyDescent="0.25">
      <c r="A76">
        <v>4</v>
      </c>
      <c r="B76" s="15" t="s">
        <v>23</v>
      </c>
      <c r="C76" s="15" t="s">
        <v>95</v>
      </c>
      <c r="D76" s="5">
        <v>16.5</v>
      </c>
      <c r="E76" s="9">
        <f t="shared" si="16"/>
        <v>0.82499999999999996</v>
      </c>
      <c r="F76" s="3">
        <f t="shared" si="17"/>
        <v>4.5</v>
      </c>
      <c r="G76">
        <v>16.2</v>
      </c>
      <c r="H76" s="9">
        <f t="shared" si="18"/>
        <v>0.80999999999999994</v>
      </c>
      <c r="I76" s="3">
        <f t="shared" si="19"/>
        <v>4.5</v>
      </c>
      <c r="K76" s="9">
        <f t="shared" si="20"/>
        <v>0</v>
      </c>
      <c r="L76" s="3">
        <f t="shared" si="21"/>
        <v>2</v>
      </c>
      <c r="N76" s="3">
        <f t="shared" si="22"/>
        <v>4.5</v>
      </c>
      <c r="O76">
        <f>IF(A76=1,'Prace domowe'!E$36,IF(A76=2,'Prace domowe'!F$36,IF(A76=3,'Prace domowe'!G$36,IF(A76=4,'Prace domowe'!H$36,IF(A76=5,'Prace domowe'!I$36,IF(A76=6,'Prace domowe'!J$36,IF(A76=7,'Prace domowe'!K$36,IF(A76=8,'Prace domowe'!L$36,IF(A76=9,'Prace domowe'!M$36,IF(A76=10,'Prace domowe'!#REF!,IF(A76=11,'Prace domowe'!#REF!,IF(A76=12,'Prace domowe'!#REF!,IF(A76=13,'Prace domowe'!#REF!,IF(A76=14,'Prace domowe'!#REF!,"BŁĄD"))))))))))))))</f>
        <v>5</v>
      </c>
      <c r="Q76" s="3">
        <f t="shared" si="23"/>
        <v>4.5</v>
      </c>
    </row>
    <row r="77" spans="1:17" x14ac:dyDescent="0.25">
      <c r="H77" s="9"/>
      <c r="I77" s="3"/>
      <c r="K77" s="9"/>
      <c r="L77" s="3"/>
      <c r="N77" s="3"/>
      <c r="Q77" s="3"/>
    </row>
    <row r="78" spans="1:17" x14ac:dyDescent="0.25">
      <c r="H78" s="9"/>
      <c r="I78" s="3"/>
      <c r="K78" s="9"/>
      <c r="L78" s="3"/>
      <c r="N78" s="3"/>
      <c r="Q78" s="3"/>
    </row>
    <row r="79" spans="1:17" x14ac:dyDescent="0.25">
      <c r="H79" s="9"/>
      <c r="I79" s="3"/>
      <c r="K79" s="9"/>
      <c r="L79" s="3"/>
      <c r="N79" s="3"/>
      <c r="Q79" s="3"/>
    </row>
    <row r="80" spans="1:17" x14ac:dyDescent="0.25">
      <c r="H80" s="9"/>
      <c r="I80" s="3"/>
      <c r="K80" s="9"/>
      <c r="L80" s="3"/>
      <c r="N80" s="3"/>
      <c r="Q80" s="3"/>
    </row>
    <row r="81" spans="8:17" x14ac:dyDescent="0.25">
      <c r="H81" s="9"/>
      <c r="I81" s="3"/>
      <c r="K81" s="9"/>
      <c r="L81" s="3"/>
      <c r="N81" s="3"/>
      <c r="Q81" s="3"/>
    </row>
    <row r="82" spans="8:17" x14ac:dyDescent="0.25">
      <c r="H82" s="9"/>
      <c r="I82" s="3"/>
      <c r="K82" s="9"/>
      <c r="L82" s="3"/>
      <c r="N82" s="3"/>
      <c r="Q82" s="3"/>
    </row>
    <row r="83" spans="8:17" x14ac:dyDescent="0.25">
      <c r="H83" s="9"/>
      <c r="I83" s="3"/>
      <c r="K83" s="9"/>
      <c r="L83" s="3"/>
      <c r="N83" s="3"/>
      <c r="Q83" s="3"/>
    </row>
    <row r="84" spans="8:17" x14ac:dyDescent="0.25">
      <c r="H84" s="9"/>
      <c r="I84" s="3"/>
      <c r="K84" s="9"/>
      <c r="L84" s="3"/>
      <c r="N84" s="3"/>
      <c r="Q84" s="3"/>
    </row>
    <row r="85" spans="8:17" x14ac:dyDescent="0.25">
      <c r="H85" s="9"/>
      <c r="I85" s="3"/>
      <c r="K85" s="9"/>
      <c r="L85" s="3"/>
      <c r="N85" s="3"/>
      <c r="Q85" s="3"/>
    </row>
    <row r="86" spans="8:17" x14ac:dyDescent="0.25">
      <c r="H86" s="9"/>
      <c r="I86" s="3"/>
      <c r="K86" s="9"/>
      <c r="L86" s="3"/>
      <c r="N86" s="3"/>
      <c r="Q86" s="3"/>
    </row>
    <row r="87" spans="8:17" x14ac:dyDescent="0.25">
      <c r="H87" s="9"/>
      <c r="I87" s="3"/>
      <c r="K87" s="9"/>
      <c r="L87" s="3"/>
      <c r="N87" s="3"/>
      <c r="Q87" s="3"/>
    </row>
    <row r="88" spans="8:17" x14ac:dyDescent="0.25">
      <c r="H88" s="9"/>
      <c r="I88" s="3"/>
      <c r="K88" s="9"/>
      <c r="L88" s="3"/>
      <c r="N88" s="3"/>
      <c r="Q88" s="3"/>
    </row>
    <row r="89" spans="8:17" x14ac:dyDescent="0.25">
      <c r="H89" s="9"/>
      <c r="I89" s="3"/>
      <c r="K89" s="9"/>
      <c r="L89" s="3"/>
      <c r="N89" s="3"/>
      <c r="Q89" s="3"/>
    </row>
    <row r="90" spans="8:17" x14ac:dyDescent="0.25">
      <c r="H90" s="9"/>
      <c r="I90" s="3"/>
      <c r="K90" s="9"/>
      <c r="L90" s="3"/>
      <c r="N90" s="3"/>
      <c r="Q90" s="3"/>
    </row>
    <row r="91" spans="8:17" x14ac:dyDescent="0.25">
      <c r="H91" s="9"/>
      <c r="I91" s="3"/>
      <c r="K91" s="9"/>
      <c r="L91" s="3"/>
      <c r="N91" s="3"/>
      <c r="Q91" s="3"/>
    </row>
    <row r="92" spans="8:17" x14ac:dyDescent="0.25">
      <c r="H92" s="9"/>
      <c r="I92" s="3"/>
      <c r="K92" s="9"/>
      <c r="L92" s="3"/>
      <c r="N92" s="3"/>
      <c r="Q92" s="3"/>
    </row>
    <row r="93" spans="8:17" x14ac:dyDescent="0.25">
      <c r="H93" s="9"/>
      <c r="I93" s="3"/>
      <c r="K93" s="9"/>
      <c r="L93" s="3"/>
      <c r="N93" s="3"/>
      <c r="Q93" s="3"/>
    </row>
    <row r="94" spans="8:17" x14ac:dyDescent="0.25">
      <c r="H94" s="9"/>
      <c r="I94" s="3"/>
      <c r="K94" s="9"/>
      <c r="L94" s="3"/>
      <c r="N94" s="3"/>
      <c r="Q94" s="3"/>
    </row>
    <row r="95" spans="8:17" x14ac:dyDescent="0.25">
      <c r="H95" s="9"/>
      <c r="I95" s="3"/>
      <c r="K95" s="9"/>
      <c r="L95" s="3"/>
      <c r="N95" s="3"/>
      <c r="Q95" s="3"/>
    </row>
    <row r="96" spans="8:17" x14ac:dyDescent="0.25">
      <c r="H96" s="9"/>
      <c r="I96" s="3"/>
      <c r="K96" s="9"/>
      <c r="L96" s="3"/>
      <c r="N96" s="3"/>
      <c r="Q96" s="3"/>
    </row>
    <row r="97" spans="8:17" x14ac:dyDescent="0.25">
      <c r="H97" s="9"/>
      <c r="I97" s="3"/>
      <c r="K97" s="9"/>
      <c r="L97" s="3"/>
      <c r="N97" s="3"/>
      <c r="Q97" s="3"/>
    </row>
    <row r="98" spans="8:17" x14ac:dyDescent="0.25">
      <c r="H98" s="9"/>
      <c r="I98" s="3"/>
      <c r="K98" s="9"/>
      <c r="L98" s="3"/>
      <c r="N98" s="3"/>
      <c r="Q98" s="3"/>
    </row>
    <row r="99" spans="8:17" x14ac:dyDescent="0.25">
      <c r="H99" s="9"/>
      <c r="I99" s="3"/>
      <c r="K99" s="9"/>
      <c r="L99" s="3"/>
      <c r="N99" s="3"/>
      <c r="Q99" s="3"/>
    </row>
    <row r="100" spans="8:17" x14ac:dyDescent="0.25">
      <c r="H100" s="9"/>
      <c r="I100" s="3"/>
      <c r="K100" s="9"/>
      <c r="L100" s="3"/>
      <c r="N100" s="3"/>
      <c r="Q100" s="3"/>
    </row>
    <row r="101" spans="8:17" x14ac:dyDescent="0.25">
      <c r="H101" s="9"/>
      <c r="I101" s="3"/>
      <c r="K101" s="9"/>
      <c r="L101" s="3"/>
      <c r="N101" s="3"/>
      <c r="Q101" s="3"/>
    </row>
    <row r="102" spans="8:17" x14ac:dyDescent="0.25">
      <c r="H102" s="9"/>
      <c r="I102" s="3"/>
      <c r="K102" s="9"/>
      <c r="L102" s="3"/>
      <c r="N102" s="3"/>
      <c r="Q102" s="3"/>
    </row>
    <row r="103" spans="8:17" x14ac:dyDescent="0.25">
      <c r="H103" s="9"/>
      <c r="I103" s="3"/>
      <c r="K103" s="9"/>
      <c r="L103" s="3"/>
      <c r="N103" s="3"/>
      <c r="Q103" s="3"/>
    </row>
    <row r="104" spans="8:17" x14ac:dyDescent="0.25">
      <c r="H104" s="9"/>
      <c r="I104" s="3"/>
      <c r="K104" s="9"/>
      <c r="L104" s="3"/>
      <c r="N104" s="3"/>
      <c r="Q104" s="3"/>
    </row>
    <row r="105" spans="8:17" x14ac:dyDescent="0.25">
      <c r="H105" s="9"/>
      <c r="I105" s="3"/>
      <c r="K105" s="9"/>
      <c r="L105" s="3"/>
      <c r="N105" s="3"/>
      <c r="Q105" s="3"/>
    </row>
    <row r="106" spans="8:17" x14ac:dyDescent="0.25">
      <c r="H106" s="9"/>
      <c r="I106" s="3"/>
      <c r="K106" s="9"/>
      <c r="L106" s="3"/>
      <c r="N106" s="3"/>
      <c r="Q106" s="3"/>
    </row>
    <row r="107" spans="8:17" x14ac:dyDescent="0.25">
      <c r="H107" s="9"/>
      <c r="I107" s="3"/>
      <c r="K107" s="9"/>
      <c r="L107" s="3"/>
      <c r="N107" s="3"/>
      <c r="Q107" s="3"/>
    </row>
  </sheetData>
  <autoFilter ref="A1:Q1">
    <sortState ref="A2:Q76">
      <sortCondition ref="C1"/>
    </sortState>
  </autoFilter>
  <sortState ref="A2:Q79">
    <sortCondition ref="C2:C79"/>
  </sortState>
  <conditionalFormatting sqref="N1:O1048576">
    <cfRule type="iconSet" priority="8">
      <iconSet iconSet="3Symbols">
        <cfvo type="percent" val="0"/>
        <cfvo type="num" val="2.9"/>
        <cfvo type="num" val="3"/>
      </iconSet>
    </cfRule>
  </conditionalFormatting>
  <conditionalFormatting sqref="Q2:Q3">
    <cfRule type="iconSet" priority="7">
      <iconSet iconSet="3Symbols">
        <cfvo type="percent" val="0"/>
        <cfvo type="num" val="2.9"/>
        <cfvo type="num" val="3"/>
      </iconSet>
    </cfRule>
  </conditionalFormatting>
  <conditionalFormatting sqref="Q4:Q36">
    <cfRule type="iconSet" priority="5">
      <iconSet iconSet="3Symbols">
        <cfvo type="percent" val="0"/>
        <cfvo type="num" val="2.9"/>
        <cfvo type="num" val="3"/>
      </iconSet>
    </cfRule>
  </conditionalFormatting>
  <conditionalFormatting sqref="Q59:Q81">
    <cfRule type="iconSet" priority="3">
      <iconSet iconSet="3Symbols">
        <cfvo type="percent" val="0"/>
        <cfvo type="num" val="2.9"/>
        <cfvo type="num" val="3"/>
      </iconSet>
    </cfRule>
  </conditionalFormatting>
  <conditionalFormatting sqref="Q82:Q98">
    <cfRule type="iconSet" priority="2">
      <iconSet iconSet="3Symbols">
        <cfvo type="percent" val="0"/>
        <cfvo type="num" val="2.9"/>
        <cfvo type="num" val="3"/>
      </iconSet>
    </cfRule>
  </conditionalFormatting>
  <conditionalFormatting sqref="Q82:Q92">
    <cfRule type="iconSet" priority="1">
      <iconSet iconSet="3Symbols">
        <cfvo type="percent" val="0"/>
        <cfvo type="num" val="2.9"/>
        <cfvo type="num" val="3"/>
      </iconSet>
    </cfRule>
  </conditionalFormatting>
  <conditionalFormatting sqref="Q4:Q107">
    <cfRule type="iconSet" priority="13">
      <iconSet iconSet="3Symbols">
        <cfvo type="percent" val="0"/>
        <cfvo type="num" val="2.9"/>
        <cfvo type="num" val="3"/>
      </iconSet>
    </cfRule>
  </conditionalFormatting>
  <conditionalFormatting sqref="Q37:Q58">
    <cfRule type="iconSet" priority="15">
      <iconSet iconSet="3Symbols">
        <cfvo type="percent" val="0"/>
        <cfvo type="num" val="2.9"/>
        <cfvo type="num" val="3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O36"/>
  <sheetViews>
    <sheetView tabSelected="1" workbookViewId="0">
      <pane xSplit="4" ySplit="4" topLeftCell="E8" activePane="bottomRight" state="frozen"/>
      <selection pane="topRight" activeCell="E1" sqref="E1"/>
      <selection pane="bottomLeft" activeCell="A5" sqref="A5"/>
      <selection pane="bottomRight" activeCell="I16" sqref="I16"/>
    </sheetView>
  </sheetViews>
  <sheetFormatPr defaultRowHeight="15" x14ac:dyDescent="0.25"/>
  <cols>
    <col min="1" max="1" width="9.140625" style="12"/>
    <col min="2" max="2" width="20.7109375" style="12" bestFit="1" customWidth="1"/>
    <col min="3" max="3" width="31.5703125" customWidth="1"/>
    <col min="4" max="4" width="10.85546875" bestFit="1" customWidth="1"/>
  </cols>
  <sheetData>
    <row r="3" spans="1:15" s="11" customFormat="1" x14ac:dyDescent="0.25">
      <c r="A3" s="10"/>
      <c r="B3" s="10"/>
      <c r="E3" s="11" t="s">
        <v>30</v>
      </c>
    </row>
    <row r="4" spans="1:15" s="11" customFormat="1" x14ac:dyDescent="0.25">
      <c r="A4" s="10" t="s">
        <v>31</v>
      </c>
      <c r="B4" s="10" t="s">
        <v>32</v>
      </c>
      <c r="C4" s="11" t="s">
        <v>33</v>
      </c>
      <c r="D4" s="11" t="s">
        <v>34</v>
      </c>
      <c r="E4" s="11">
        <v>1</v>
      </c>
      <c r="F4" s="11">
        <v>2</v>
      </c>
      <c r="G4" s="11">
        <v>3</v>
      </c>
      <c r="H4" s="11">
        <v>4</v>
      </c>
      <c r="I4" s="11">
        <v>5</v>
      </c>
      <c r="J4" s="11">
        <v>6</v>
      </c>
      <c r="K4" s="11">
        <v>7</v>
      </c>
      <c r="L4" s="11">
        <v>8</v>
      </c>
      <c r="M4" s="11">
        <v>9</v>
      </c>
    </row>
    <row r="5" spans="1:15" s="11" customFormat="1" x14ac:dyDescent="0.25">
      <c r="A5" s="10"/>
      <c r="B5" s="10"/>
      <c r="E5" s="11" t="s">
        <v>177</v>
      </c>
      <c r="F5" s="11" t="s">
        <v>182</v>
      </c>
      <c r="G5" s="11" t="s">
        <v>181</v>
      </c>
      <c r="H5" s="11" t="s">
        <v>178</v>
      </c>
      <c r="I5" s="11" t="s">
        <v>191</v>
      </c>
      <c r="J5" s="11" t="s">
        <v>193</v>
      </c>
      <c r="K5" s="11" t="s">
        <v>89</v>
      </c>
      <c r="L5" s="11" t="s">
        <v>179</v>
      </c>
      <c r="M5" s="11" t="s">
        <v>176</v>
      </c>
    </row>
    <row r="6" spans="1:15" x14ac:dyDescent="0.25">
      <c r="A6" s="12" t="s">
        <v>35</v>
      </c>
      <c r="B6" s="12" t="s">
        <v>36</v>
      </c>
      <c r="C6" t="s">
        <v>37</v>
      </c>
      <c r="D6">
        <v>2</v>
      </c>
      <c r="E6">
        <v>2</v>
      </c>
      <c r="F6">
        <v>2</v>
      </c>
      <c r="G6">
        <v>2</v>
      </c>
      <c r="H6" s="13">
        <v>2</v>
      </c>
      <c r="I6" s="13">
        <v>1.5</v>
      </c>
      <c r="J6" s="13">
        <v>2</v>
      </c>
      <c r="K6" s="13">
        <v>1.5</v>
      </c>
      <c r="L6" s="13">
        <v>2</v>
      </c>
      <c r="M6" s="13">
        <v>2</v>
      </c>
      <c r="N6" s="13"/>
      <c r="O6" s="13"/>
    </row>
    <row r="7" spans="1:15" x14ac:dyDescent="0.25">
      <c r="A7" s="12" t="s">
        <v>38</v>
      </c>
      <c r="B7" s="12" t="s">
        <v>39</v>
      </c>
      <c r="C7" t="s">
        <v>40</v>
      </c>
      <c r="D7">
        <v>1</v>
      </c>
      <c r="E7">
        <v>1</v>
      </c>
      <c r="F7">
        <v>0.5</v>
      </c>
      <c r="G7">
        <v>1</v>
      </c>
      <c r="H7" s="13">
        <v>1</v>
      </c>
      <c r="I7" s="13">
        <v>0.8</v>
      </c>
      <c r="J7" s="13">
        <v>1</v>
      </c>
      <c r="K7" s="13">
        <v>0.9</v>
      </c>
      <c r="L7" s="13">
        <v>1</v>
      </c>
      <c r="M7" s="13">
        <v>1</v>
      </c>
      <c r="N7" s="13"/>
      <c r="O7" s="13"/>
    </row>
    <row r="8" spans="1:15" s="13" customFormat="1" x14ac:dyDescent="0.25">
      <c r="A8" s="14" t="s">
        <v>41</v>
      </c>
      <c r="B8" s="14" t="s">
        <v>42</v>
      </c>
      <c r="C8" s="13" t="s">
        <v>43</v>
      </c>
      <c r="D8" s="13">
        <v>1</v>
      </c>
      <c r="E8" s="11">
        <v>1</v>
      </c>
      <c r="F8" s="13">
        <v>1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>
        <v>0.5</v>
      </c>
      <c r="M8" s="13">
        <v>1</v>
      </c>
    </row>
    <row r="9" spans="1:15" x14ac:dyDescent="0.25">
      <c r="A9" s="12" t="s">
        <v>44</v>
      </c>
      <c r="B9" s="12" t="s">
        <v>45</v>
      </c>
      <c r="C9" t="s">
        <v>91</v>
      </c>
      <c r="D9">
        <v>1</v>
      </c>
      <c r="E9">
        <v>1</v>
      </c>
      <c r="F9" s="13">
        <v>1</v>
      </c>
      <c r="G9" s="13">
        <v>1</v>
      </c>
      <c r="H9" s="13">
        <v>0.5</v>
      </c>
      <c r="I9" s="13">
        <v>1</v>
      </c>
      <c r="J9" s="13">
        <v>0.7</v>
      </c>
      <c r="K9" s="13">
        <v>0</v>
      </c>
      <c r="L9" s="13">
        <v>1</v>
      </c>
      <c r="M9" s="13">
        <v>1</v>
      </c>
      <c r="N9" s="13"/>
      <c r="O9" s="13"/>
    </row>
    <row r="10" spans="1:15" x14ac:dyDescent="0.25">
      <c r="A10" s="12" t="s">
        <v>46</v>
      </c>
      <c r="B10" s="12" t="s">
        <v>45</v>
      </c>
      <c r="C10" t="s">
        <v>47</v>
      </c>
      <c r="D10">
        <v>1</v>
      </c>
      <c r="E10">
        <v>1</v>
      </c>
      <c r="F10" s="13">
        <v>1</v>
      </c>
      <c r="G10" s="13">
        <v>1</v>
      </c>
      <c r="H10" s="13">
        <v>1</v>
      </c>
      <c r="I10" s="13">
        <v>0.8</v>
      </c>
      <c r="J10" s="13">
        <v>1</v>
      </c>
      <c r="K10" s="13">
        <v>0.5</v>
      </c>
      <c r="L10" s="13">
        <v>1</v>
      </c>
      <c r="M10" s="13">
        <v>0.5</v>
      </c>
      <c r="N10" s="13"/>
      <c r="O10" s="13"/>
    </row>
    <row r="11" spans="1:15" x14ac:dyDescent="0.25">
      <c r="A11" s="12" t="s">
        <v>48</v>
      </c>
      <c r="B11" s="12" t="s">
        <v>49</v>
      </c>
      <c r="C11" t="s">
        <v>37</v>
      </c>
      <c r="D11">
        <v>1</v>
      </c>
      <c r="E11">
        <v>0.5</v>
      </c>
      <c r="F11" s="13">
        <v>1</v>
      </c>
      <c r="G11" s="13">
        <v>0.9</v>
      </c>
      <c r="H11" s="13">
        <v>0.5</v>
      </c>
      <c r="I11" s="13">
        <v>0.9</v>
      </c>
      <c r="J11" s="13">
        <v>1</v>
      </c>
      <c r="K11" s="13">
        <v>0.8</v>
      </c>
      <c r="L11" s="13">
        <v>0.5</v>
      </c>
      <c r="M11" s="13">
        <v>0.5</v>
      </c>
      <c r="N11" s="13"/>
      <c r="O11" s="13"/>
    </row>
    <row r="12" spans="1:15" x14ac:dyDescent="0.25">
      <c r="A12" s="12" t="s">
        <v>50</v>
      </c>
      <c r="B12" s="12" t="s">
        <v>49</v>
      </c>
      <c r="C12" t="s">
        <v>51</v>
      </c>
      <c r="D12">
        <v>1</v>
      </c>
      <c r="E12">
        <v>0.5</v>
      </c>
      <c r="F12" s="13">
        <v>0.7</v>
      </c>
      <c r="G12" s="13">
        <v>1</v>
      </c>
      <c r="H12" s="13">
        <v>1</v>
      </c>
      <c r="I12" s="13">
        <v>0.5</v>
      </c>
      <c r="J12" s="13">
        <v>1</v>
      </c>
      <c r="K12" s="13">
        <v>0.5</v>
      </c>
      <c r="L12" s="13">
        <v>0.5</v>
      </c>
      <c r="M12" s="13">
        <v>1</v>
      </c>
      <c r="N12" s="13"/>
      <c r="O12" s="13"/>
    </row>
    <row r="13" spans="1:15" x14ac:dyDescent="0.25">
      <c r="A13" s="12">
        <v>4</v>
      </c>
      <c r="B13" s="12" t="s">
        <v>52</v>
      </c>
      <c r="C13" t="s">
        <v>53</v>
      </c>
      <c r="D13">
        <v>1</v>
      </c>
      <c r="E13">
        <v>0.6</v>
      </c>
      <c r="F13">
        <v>1</v>
      </c>
      <c r="G13" s="13">
        <v>0.8</v>
      </c>
      <c r="H13">
        <v>0.7</v>
      </c>
      <c r="I13" s="13">
        <v>1</v>
      </c>
      <c r="J13" s="13">
        <v>1</v>
      </c>
      <c r="K13" s="13">
        <v>1</v>
      </c>
      <c r="L13" s="13">
        <v>1</v>
      </c>
      <c r="M13" s="13">
        <v>0.9</v>
      </c>
      <c r="N13" s="13"/>
      <c r="O13" s="13"/>
    </row>
    <row r="14" spans="1:15" x14ac:dyDescent="0.25">
      <c r="A14" s="12">
        <v>5</v>
      </c>
      <c r="B14" s="12" t="s">
        <v>54</v>
      </c>
      <c r="C14" t="s">
        <v>53</v>
      </c>
      <c r="D14">
        <v>1</v>
      </c>
      <c r="E14">
        <v>1</v>
      </c>
      <c r="F14">
        <v>0.9</v>
      </c>
      <c r="G14" s="13">
        <v>1</v>
      </c>
      <c r="H14">
        <v>1</v>
      </c>
      <c r="I14" s="13">
        <v>0.9</v>
      </c>
      <c r="J14" s="13">
        <v>1</v>
      </c>
      <c r="K14" s="13">
        <v>0</v>
      </c>
      <c r="L14" s="13">
        <v>0.5</v>
      </c>
      <c r="M14" s="13">
        <v>0.5</v>
      </c>
      <c r="N14" s="13"/>
      <c r="O14" s="13"/>
    </row>
    <row r="15" spans="1:15" x14ac:dyDescent="0.25">
      <c r="A15" s="12">
        <v>6</v>
      </c>
      <c r="B15" s="12" t="s">
        <v>55</v>
      </c>
      <c r="C15" t="s">
        <v>90</v>
      </c>
      <c r="D15">
        <v>1</v>
      </c>
      <c r="E15">
        <v>1</v>
      </c>
      <c r="F15">
        <v>1</v>
      </c>
      <c r="G15">
        <v>1</v>
      </c>
      <c r="H15">
        <v>1</v>
      </c>
      <c r="I15" s="13">
        <v>1</v>
      </c>
      <c r="J15" s="13">
        <v>1</v>
      </c>
      <c r="K15" s="13">
        <v>0.5</v>
      </c>
      <c r="L15" s="13">
        <v>1</v>
      </c>
      <c r="M15" s="13">
        <v>0</v>
      </c>
      <c r="N15" s="13"/>
      <c r="O15" s="13"/>
    </row>
    <row r="16" spans="1:15" x14ac:dyDescent="0.25">
      <c r="A16" s="12" t="s">
        <v>56</v>
      </c>
      <c r="B16" s="12" t="s">
        <v>57</v>
      </c>
      <c r="C16" t="s">
        <v>58</v>
      </c>
      <c r="D16">
        <v>1</v>
      </c>
      <c r="E16">
        <v>1</v>
      </c>
      <c r="F16">
        <v>1</v>
      </c>
      <c r="G16">
        <v>0.8</v>
      </c>
      <c r="H16">
        <v>1</v>
      </c>
      <c r="I16" s="13">
        <v>0.7</v>
      </c>
      <c r="J16" s="13">
        <v>0.8</v>
      </c>
      <c r="K16" s="13">
        <v>1</v>
      </c>
      <c r="L16" s="13">
        <v>0.7</v>
      </c>
      <c r="M16" s="13">
        <v>0.8</v>
      </c>
      <c r="N16" s="13"/>
      <c r="O16" s="13"/>
    </row>
    <row r="17" spans="1:15" x14ac:dyDescent="0.25">
      <c r="A17" s="12" t="s">
        <v>59</v>
      </c>
      <c r="B17" s="12" t="s">
        <v>60</v>
      </c>
      <c r="C17" t="s">
        <v>61</v>
      </c>
      <c r="D17">
        <v>1</v>
      </c>
      <c r="E17">
        <v>1</v>
      </c>
      <c r="F17">
        <v>0.5</v>
      </c>
      <c r="G17">
        <v>1</v>
      </c>
      <c r="H17">
        <v>1</v>
      </c>
      <c r="I17" s="13">
        <v>1</v>
      </c>
      <c r="J17" s="13">
        <v>1</v>
      </c>
      <c r="K17" s="13">
        <v>0.8</v>
      </c>
      <c r="L17" s="13">
        <v>0.9</v>
      </c>
      <c r="M17" s="13">
        <v>0</v>
      </c>
      <c r="N17" s="13"/>
      <c r="O17" s="13"/>
    </row>
    <row r="18" spans="1:15" x14ac:dyDescent="0.25">
      <c r="A18" s="12" t="s">
        <v>62</v>
      </c>
      <c r="B18" s="12" t="s">
        <v>63</v>
      </c>
      <c r="C18" t="s">
        <v>64</v>
      </c>
      <c r="D18">
        <v>1</v>
      </c>
      <c r="E18">
        <v>0.3</v>
      </c>
      <c r="F18">
        <v>0.2</v>
      </c>
      <c r="G18">
        <v>0.6</v>
      </c>
      <c r="H18">
        <v>1</v>
      </c>
      <c r="I18" s="13">
        <v>1</v>
      </c>
      <c r="J18" s="13">
        <v>0.9</v>
      </c>
      <c r="K18" s="13">
        <v>1</v>
      </c>
      <c r="L18" s="13">
        <v>1</v>
      </c>
      <c r="M18" s="13">
        <v>1</v>
      </c>
      <c r="N18" s="13"/>
      <c r="O18" s="13"/>
    </row>
    <row r="19" spans="1:15" x14ac:dyDescent="0.25">
      <c r="A19" s="12" t="s">
        <v>65</v>
      </c>
      <c r="B19" s="12" t="s">
        <v>66</v>
      </c>
      <c r="C19" t="s">
        <v>67</v>
      </c>
      <c r="D19">
        <v>1</v>
      </c>
      <c r="E19">
        <v>1</v>
      </c>
      <c r="F19">
        <v>0.2</v>
      </c>
      <c r="G19">
        <v>1</v>
      </c>
      <c r="H19">
        <v>1</v>
      </c>
      <c r="I19" s="13">
        <v>1</v>
      </c>
      <c r="J19" s="13">
        <v>0</v>
      </c>
      <c r="K19" s="13">
        <v>1</v>
      </c>
      <c r="L19" s="13">
        <v>1</v>
      </c>
      <c r="M19" s="13">
        <v>1</v>
      </c>
      <c r="N19" s="13"/>
      <c r="O19" s="13"/>
    </row>
    <row r="20" spans="1:15" x14ac:dyDescent="0.25">
      <c r="A20" s="12" t="s">
        <v>68</v>
      </c>
      <c r="B20" s="12" t="s">
        <v>69</v>
      </c>
      <c r="C20" t="s">
        <v>70</v>
      </c>
      <c r="D20">
        <v>1</v>
      </c>
      <c r="E20">
        <v>1</v>
      </c>
      <c r="F20">
        <v>1</v>
      </c>
      <c r="G20">
        <v>1</v>
      </c>
      <c r="H20">
        <v>1</v>
      </c>
      <c r="I20" s="13">
        <v>1</v>
      </c>
      <c r="J20" s="13">
        <v>1</v>
      </c>
      <c r="K20" s="13">
        <v>0.8</v>
      </c>
      <c r="L20" s="13">
        <v>0.9</v>
      </c>
      <c r="M20" s="13">
        <v>0.3</v>
      </c>
      <c r="N20" s="13"/>
      <c r="O20" s="13"/>
    </row>
    <row r="21" spans="1:15" x14ac:dyDescent="0.25">
      <c r="A21" s="12" t="s">
        <v>71</v>
      </c>
      <c r="B21" s="12" t="s">
        <v>69</v>
      </c>
      <c r="C21" t="s">
        <v>72</v>
      </c>
      <c r="D21">
        <v>1</v>
      </c>
      <c r="E21">
        <v>0.5</v>
      </c>
      <c r="F21">
        <v>0.8</v>
      </c>
      <c r="G21">
        <v>1</v>
      </c>
      <c r="H21">
        <v>1</v>
      </c>
      <c r="I21" s="13">
        <v>0.5</v>
      </c>
      <c r="J21" s="13">
        <v>0.7</v>
      </c>
      <c r="K21" s="13">
        <v>0.5</v>
      </c>
      <c r="L21" s="13">
        <v>1</v>
      </c>
      <c r="M21" s="13">
        <v>0.3</v>
      </c>
      <c r="N21" s="13"/>
      <c r="O21" s="13"/>
    </row>
    <row r="22" spans="1:15" x14ac:dyDescent="0.25">
      <c r="A22" s="12" t="s">
        <v>73</v>
      </c>
      <c r="B22" s="12" t="s">
        <v>74</v>
      </c>
      <c r="C22" t="s">
        <v>75</v>
      </c>
      <c r="D22">
        <v>1</v>
      </c>
      <c r="E22">
        <v>0.8</v>
      </c>
      <c r="F22">
        <v>1</v>
      </c>
      <c r="G22">
        <v>1</v>
      </c>
      <c r="H22">
        <v>1</v>
      </c>
      <c r="I22" s="13">
        <v>1</v>
      </c>
      <c r="J22" s="13">
        <v>1</v>
      </c>
      <c r="K22" s="13">
        <v>1</v>
      </c>
      <c r="L22" s="13">
        <v>0.5</v>
      </c>
      <c r="M22" s="13">
        <v>1</v>
      </c>
      <c r="N22" s="13"/>
      <c r="O22" s="13"/>
    </row>
    <row r="23" spans="1:15" x14ac:dyDescent="0.25">
      <c r="A23" s="12" t="s">
        <v>76</v>
      </c>
      <c r="B23" s="12" t="s">
        <v>74</v>
      </c>
      <c r="C23" t="s">
        <v>77</v>
      </c>
      <c r="D23">
        <v>1</v>
      </c>
      <c r="E23">
        <v>1</v>
      </c>
      <c r="F23">
        <v>1</v>
      </c>
      <c r="G23">
        <v>1</v>
      </c>
      <c r="H23">
        <v>0.5</v>
      </c>
      <c r="I23" s="13">
        <v>0</v>
      </c>
      <c r="J23" s="13">
        <v>0</v>
      </c>
      <c r="K23" s="13">
        <v>1</v>
      </c>
      <c r="L23" s="13">
        <v>0.5</v>
      </c>
      <c r="M23" s="13">
        <v>0</v>
      </c>
      <c r="N23" s="13"/>
      <c r="O23" s="13"/>
    </row>
    <row r="24" spans="1:15" x14ac:dyDescent="0.25">
      <c r="A24" s="12" t="s">
        <v>78</v>
      </c>
      <c r="B24" s="12" t="s">
        <v>74</v>
      </c>
      <c r="C24" t="s">
        <v>79</v>
      </c>
      <c r="D24">
        <v>1</v>
      </c>
      <c r="E24">
        <v>1</v>
      </c>
      <c r="F24">
        <v>1</v>
      </c>
      <c r="G24">
        <v>1</v>
      </c>
      <c r="H24">
        <v>0.7</v>
      </c>
      <c r="I24" s="13">
        <v>1</v>
      </c>
      <c r="J24" s="13">
        <v>0.7</v>
      </c>
      <c r="K24" s="13">
        <v>1</v>
      </c>
      <c r="L24" s="13">
        <v>0.5</v>
      </c>
      <c r="M24" s="13">
        <v>1</v>
      </c>
      <c r="N24" s="13"/>
      <c r="O24" s="13"/>
    </row>
    <row r="25" spans="1:15" x14ac:dyDescent="0.25">
      <c r="A25" s="12" t="s">
        <v>80</v>
      </c>
      <c r="B25" s="12" t="s">
        <v>81</v>
      </c>
      <c r="C25" t="s">
        <v>82</v>
      </c>
      <c r="D25" t="s">
        <v>83</v>
      </c>
      <c r="E25">
        <v>1</v>
      </c>
      <c r="F25">
        <v>2</v>
      </c>
      <c r="G25">
        <v>1</v>
      </c>
      <c r="H25">
        <v>1.5</v>
      </c>
      <c r="I25" s="13">
        <v>1.5</v>
      </c>
      <c r="J25" s="13">
        <v>2</v>
      </c>
      <c r="K25" s="13">
        <v>0.5</v>
      </c>
      <c r="L25" s="13">
        <v>1</v>
      </c>
      <c r="M25" s="13">
        <v>1</v>
      </c>
      <c r="N25" s="13"/>
      <c r="O25" s="13"/>
    </row>
    <row r="26" spans="1:15" x14ac:dyDescent="0.25">
      <c r="E26" t="s">
        <v>190</v>
      </c>
      <c r="G26" t="s">
        <v>190</v>
      </c>
      <c r="H26" t="s">
        <v>190</v>
      </c>
      <c r="I26" t="s">
        <v>192</v>
      </c>
      <c r="K26" t="s">
        <v>195</v>
      </c>
      <c r="L26" t="s">
        <v>194</v>
      </c>
      <c r="M26" t="s">
        <v>190</v>
      </c>
    </row>
    <row r="27" spans="1:15" x14ac:dyDescent="0.25">
      <c r="M27" t="s">
        <v>196</v>
      </c>
    </row>
    <row r="28" spans="1:15" x14ac:dyDescent="0.25">
      <c r="A28" s="12" t="s">
        <v>84</v>
      </c>
      <c r="D28">
        <f xml:space="preserve"> SUM(D6:D27)</f>
        <v>20</v>
      </c>
      <c r="E28">
        <f xml:space="preserve"> SUM(E6:E27)</f>
        <v>18.200000000000003</v>
      </c>
      <c r="F28">
        <f t="shared" ref="F28:M28" si="0" xml:space="preserve"> SUM(F6:F27)</f>
        <v>18.799999999999997</v>
      </c>
      <c r="G28">
        <f t="shared" si="0"/>
        <v>20.100000000000001</v>
      </c>
      <c r="H28">
        <f t="shared" si="0"/>
        <v>19.399999999999999</v>
      </c>
      <c r="I28">
        <f t="shared" si="0"/>
        <v>18.100000000000001</v>
      </c>
      <c r="J28">
        <f t="shared" si="0"/>
        <v>18.8</v>
      </c>
      <c r="K28">
        <f t="shared" si="0"/>
        <v>15.3</v>
      </c>
      <c r="L28">
        <f t="shared" si="0"/>
        <v>17</v>
      </c>
      <c r="M28">
        <f t="shared" si="0"/>
        <v>14.800000000000002</v>
      </c>
    </row>
    <row r="30" spans="1:15" x14ac:dyDescent="0.25">
      <c r="A30" s="12" t="s">
        <v>85</v>
      </c>
      <c r="E30" s="9">
        <f>E28/$D28</f>
        <v>0.91000000000000014</v>
      </c>
      <c r="F30" s="9">
        <f t="shared" ref="F30:M30" si="1">F28/$D28</f>
        <v>0.93999999999999984</v>
      </c>
      <c r="G30" s="9">
        <f t="shared" si="1"/>
        <v>1.0050000000000001</v>
      </c>
      <c r="H30" s="9">
        <f t="shared" si="1"/>
        <v>0.97</v>
      </c>
      <c r="I30" s="9">
        <f t="shared" si="1"/>
        <v>0.90500000000000003</v>
      </c>
      <c r="J30" s="9">
        <f t="shared" si="1"/>
        <v>0.94000000000000006</v>
      </c>
      <c r="K30" s="9">
        <f t="shared" si="1"/>
        <v>0.76500000000000001</v>
      </c>
      <c r="L30" s="9">
        <f t="shared" si="1"/>
        <v>0.85</v>
      </c>
      <c r="M30" s="9">
        <f t="shared" si="1"/>
        <v>0.7400000000000001</v>
      </c>
    </row>
    <row r="32" spans="1:15" x14ac:dyDescent="0.25">
      <c r="A32" s="12" t="s">
        <v>86</v>
      </c>
      <c r="E32">
        <f>IF(E30&gt;0.9,5,IF(E30&gt;0.8,4.5,IF(E30&gt;0.7,4,IF(E30&gt;0.6,3.5,IF(E30&gt;0.5,3,2)))))</f>
        <v>5</v>
      </c>
      <c r="F32">
        <f t="shared" ref="F32:M32" si="2">IF(F30&gt;0.9,5,IF(F30&gt;0.8,4.5,IF(F30&gt;0.7,4,IF(F30&gt;0.6,3.5,IF(F30&gt;0.5,3,2)))))</f>
        <v>5</v>
      </c>
      <c r="G32">
        <f t="shared" si="2"/>
        <v>5</v>
      </c>
      <c r="H32">
        <f t="shared" si="2"/>
        <v>5</v>
      </c>
      <c r="I32">
        <f t="shared" si="2"/>
        <v>5</v>
      </c>
      <c r="J32">
        <f t="shared" si="2"/>
        <v>5</v>
      </c>
      <c r="K32">
        <f t="shared" si="2"/>
        <v>4</v>
      </c>
      <c r="L32">
        <f t="shared" si="2"/>
        <v>4.5</v>
      </c>
      <c r="M32">
        <f t="shared" si="2"/>
        <v>4</v>
      </c>
    </row>
    <row r="34" spans="1:13" x14ac:dyDescent="0.25">
      <c r="A34" s="12" t="s">
        <v>87</v>
      </c>
      <c r="I34">
        <v>-0.5</v>
      </c>
    </row>
    <row r="36" spans="1:13" s="11" customFormat="1" x14ac:dyDescent="0.25">
      <c r="A36" s="10" t="s">
        <v>88</v>
      </c>
      <c r="B36" s="10"/>
      <c r="E36">
        <f>E32+E34</f>
        <v>5</v>
      </c>
      <c r="F36">
        <f t="shared" ref="F36:H36" si="3">F32+F34</f>
        <v>5</v>
      </c>
      <c r="G36">
        <f t="shared" si="3"/>
        <v>5</v>
      </c>
      <c r="H36">
        <f t="shared" si="3"/>
        <v>5</v>
      </c>
      <c r="I36">
        <f t="shared" ref="I36:J36" si="4">IF(I32+I34&lt;2,2,I32+I34)</f>
        <v>4.5</v>
      </c>
      <c r="J36">
        <f t="shared" si="4"/>
        <v>5</v>
      </c>
      <c r="K36">
        <f>IF(K32+K34&lt;2,2,K32+K34)</f>
        <v>4</v>
      </c>
      <c r="L36">
        <f t="shared" ref="L36:M36" si="5">IF(L32+L34&lt;2,2,L32+L34)</f>
        <v>4.5</v>
      </c>
      <c r="M36">
        <f t="shared" si="5"/>
        <v>4</v>
      </c>
    </row>
  </sheetData>
  <conditionalFormatting sqref="E36:H36">
    <cfRule type="iconSet" priority="1">
      <iconSet iconSet="3Symbols">
        <cfvo type="percent" val="0"/>
        <cfvo type="num" val="2.9"/>
        <cfvo type="num" val="3"/>
      </iconSet>
    </cfRule>
  </conditionalFormatting>
  <conditionalFormatting sqref="I36:M36">
    <cfRule type="iconSet" priority="9">
      <iconSet iconSet="3Symbols">
        <cfvo type="percent" val="0"/>
        <cfvo type="num" val="2.9"/>
        <cfvo type="num" val="3"/>
      </iconSet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Wyniki</vt:lpstr>
      <vt:lpstr>Prace domowe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Rajewski</dc:creator>
  <cp:lastModifiedBy>Adam Rajewski</cp:lastModifiedBy>
  <dcterms:created xsi:type="dcterms:W3CDTF">2013-01-23T20:39:03Z</dcterms:created>
  <dcterms:modified xsi:type="dcterms:W3CDTF">2014-02-02T20:13:45Z</dcterms:modified>
</cp:coreProperties>
</file>